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D:\Financijski izvještaji\Financijski izvještaji 2024\01.01. - 31.12\"/>
    </mc:Choice>
  </mc:AlternateContent>
  <xr:revisionPtr revIDLastSave="0" documentId="13_ncr:1_{2A31027F-1979-42F6-B7AB-7C8E695E845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G306" i="9"/>
  <c r="E306" i="9" s="1"/>
  <c r="B306" i="9" s="1"/>
  <c r="F306" i="9"/>
  <c r="H305" i="9"/>
  <c r="E305" i="9" s="1"/>
  <c r="B305" i="9" s="1"/>
  <c r="G305" i="9"/>
  <c r="F305" i="9"/>
  <c r="H304" i="9"/>
  <c r="G304" i="9"/>
  <c r="F304" i="9"/>
  <c r="E304" i="9"/>
  <c r="B304" i="9" s="1"/>
  <c r="H303" i="9"/>
  <c r="G303" i="9"/>
  <c r="E303" i="9" s="1"/>
  <c r="B303" i="9" s="1"/>
  <c r="F303" i="9"/>
  <c r="H302" i="9"/>
  <c r="E302" i="9" s="1"/>
  <c r="B302" i="9" s="1"/>
  <c r="G302" i="9"/>
  <c r="F302" i="9"/>
  <c r="H301" i="9"/>
  <c r="G301" i="9"/>
  <c r="F301" i="9"/>
  <c r="E301" i="9"/>
  <c r="B301" i="9" s="1"/>
  <c r="H300" i="9"/>
  <c r="G300" i="9"/>
  <c r="E300" i="9" s="1"/>
  <c r="F300" i="9"/>
  <c r="H299" i="9"/>
  <c r="G299" i="9"/>
  <c r="E299" i="9" s="1"/>
  <c r="B299" i="9" s="1"/>
  <c r="F299" i="9"/>
  <c r="H298" i="9"/>
  <c r="E298" i="9" s="1"/>
  <c r="B298" i="9" s="1"/>
  <c r="G298" i="9"/>
  <c r="F298" i="9"/>
  <c r="H297" i="9"/>
  <c r="G297" i="9"/>
  <c r="F297" i="9"/>
  <c r="E297" i="9"/>
  <c r="B297" i="9" s="1"/>
  <c r="H296" i="9"/>
  <c r="G296" i="9"/>
  <c r="E296" i="9" s="1"/>
  <c r="B296" i="9" s="1"/>
  <c r="F296" i="9"/>
  <c r="H295" i="9"/>
  <c r="G295" i="9"/>
  <c r="E295" i="9" s="1"/>
  <c r="B295" i="9" s="1"/>
  <c r="F295" i="9"/>
  <c r="H294" i="9"/>
  <c r="E294" i="9" s="1"/>
  <c r="G294" i="9"/>
  <c r="F294" i="9"/>
  <c r="B294" i="9"/>
  <c r="H293" i="9"/>
  <c r="E293" i="9" s="1"/>
  <c r="B293" i="9" s="1"/>
  <c r="G293" i="9"/>
  <c r="F293" i="9"/>
  <c r="H292" i="9"/>
  <c r="G292" i="9"/>
  <c r="E292" i="9" s="1"/>
  <c r="F292" i="9"/>
  <c r="F291" i="9"/>
  <c r="F290" i="9"/>
  <c r="H289" i="9"/>
  <c r="E289" i="9" s="1"/>
  <c r="B289" i="9" s="1"/>
  <c r="G289" i="9"/>
  <c r="F289" i="9"/>
  <c r="H288" i="9"/>
  <c r="G288" i="9"/>
  <c r="E288" i="9" s="1"/>
  <c r="F288" i="9"/>
  <c r="H287" i="9"/>
  <c r="G287" i="9"/>
  <c r="E287" i="9" s="1"/>
  <c r="B287" i="9" s="1"/>
  <c r="F287" i="9"/>
  <c r="H286" i="9"/>
  <c r="E286" i="9" s="1"/>
  <c r="B286" i="9" s="1"/>
  <c r="G286" i="9"/>
  <c r="F286" i="9"/>
  <c r="F285" i="9"/>
  <c r="H284" i="9"/>
  <c r="G284" i="9"/>
  <c r="F284" i="9"/>
  <c r="E284" i="9"/>
  <c r="B284" i="9" s="1"/>
  <c r="H283" i="9"/>
  <c r="G283" i="9"/>
  <c r="F283" i="9"/>
  <c r="F277" i="9" s="1"/>
  <c r="H282" i="9"/>
  <c r="G282" i="9"/>
  <c r="F282" i="9"/>
  <c r="F281" i="9"/>
  <c r="F280" i="9"/>
  <c r="F279" i="9"/>
  <c r="F278" i="9"/>
  <c r="F276" i="9"/>
  <c r="L275" i="9"/>
  <c r="F275" i="9" s="1"/>
  <c r="H275" i="9"/>
  <c r="F274" i="9"/>
  <c r="I273" i="9"/>
  <c r="H273" i="9"/>
  <c r="F273" i="9"/>
  <c r="E272" i="9"/>
  <c r="M271" i="9"/>
  <c r="F271" i="9" s="1"/>
  <c r="B271" i="9" s="1"/>
  <c r="L271" i="9"/>
  <c r="E271" i="9"/>
  <c r="M270" i="9"/>
  <c r="L270" i="9"/>
  <c r="F270" i="9"/>
  <c r="E270" i="9"/>
  <c r="B270" i="9" s="1"/>
  <c r="M269" i="9"/>
  <c r="L269" i="9"/>
  <c r="F269" i="9"/>
  <c r="B269" i="9" s="1"/>
  <c r="E269" i="9"/>
  <c r="M268" i="9"/>
  <c r="L268" i="9"/>
  <c r="F268" i="9" s="1"/>
  <c r="B268" i="9" s="1"/>
  <c r="E268" i="9"/>
  <c r="M267" i="9"/>
  <c r="L267" i="9"/>
  <c r="F267" i="9" s="1"/>
  <c r="B267" i="9" s="1"/>
  <c r="E267" i="9"/>
  <c r="M266" i="9"/>
  <c r="L266" i="9"/>
  <c r="F266" i="9"/>
  <c r="E266" i="9"/>
  <c r="B266" i="9" s="1"/>
  <c r="M265" i="9"/>
  <c r="L265" i="9"/>
  <c r="F265" i="9"/>
  <c r="B265" i="9" s="1"/>
  <c r="E265" i="9"/>
  <c r="M264" i="9"/>
  <c r="L264" i="9"/>
  <c r="F264" i="9" s="1"/>
  <c r="B264" i="9" s="1"/>
  <c r="E264" i="9"/>
  <c r="M263" i="9"/>
  <c r="F263" i="9" s="1"/>
  <c r="L263" i="9"/>
  <c r="E263" i="9"/>
  <c r="B263" i="9"/>
  <c r="M262" i="9"/>
  <c r="L262" i="9"/>
  <c r="F262" i="9"/>
  <c r="E262" i="9"/>
  <c r="B262" i="9" s="1"/>
  <c r="M261" i="9"/>
  <c r="L261" i="9"/>
  <c r="F261" i="9"/>
  <c r="B261" i="9" s="1"/>
  <c r="E261" i="9"/>
  <c r="M260" i="9"/>
  <c r="L260" i="9"/>
  <c r="F260" i="9" s="1"/>
  <c r="B260" i="9" s="1"/>
  <c r="E260" i="9"/>
  <c r="M259" i="9"/>
  <c r="L259" i="9"/>
  <c r="E259" i="9"/>
  <c r="M258" i="9"/>
  <c r="L258" i="9"/>
  <c r="F258" i="9"/>
  <c r="E258" i="9"/>
  <c r="B258" i="9" s="1"/>
  <c r="M257" i="9"/>
  <c r="L257" i="9"/>
  <c r="F257" i="9"/>
  <c r="B257" i="9" s="1"/>
  <c r="E257" i="9"/>
  <c r="M256" i="9"/>
  <c r="L256" i="9"/>
  <c r="F256" i="9" s="1"/>
  <c r="B256" i="9" s="1"/>
  <c r="E256" i="9"/>
  <c r="M255" i="9"/>
  <c r="L255" i="9"/>
  <c r="E255" i="9"/>
  <c r="M254" i="9"/>
  <c r="L254" i="9"/>
  <c r="F254" i="9"/>
  <c r="E254" i="9"/>
  <c r="B254" i="9" s="1"/>
  <c r="M253" i="9"/>
  <c r="L253" i="9"/>
  <c r="F253" i="9"/>
  <c r="B253" i="9" s="1"/>
  <c r="E253" i="9"/>
  <c r="M252" i="9"/>
  <c r="L252" i="9"/>
  <c r="F252" i="9" s="1"/>
  <c r="B252" i="9" s="1"/>
  <c r="E252" i="9"/>
  <c r="M251" i="9"/>
  <c r="F251" i="9" s="1"/>
  <c r="L251" i="9"/>
  <c r="E251" i="9"/>
  <c r="B251" i="9"/>
  <c r="M250" i="9"/>
  <c r="L250" i="9"/>
  <c r="F250" i="9" s="1"/>
  <c r="E250" i="9"/>
  <c r="M249" i="9"/>
  <c r="L249" i="9"/>
  <c r="F249" i="9"/>
  <c r="B249" i="9" s="1"/>
  <c r="E249" i="9"/>
  <c r="M248" i="9"/>
  <c r="L248" i="9"/>
  <c r="F248" i="9" s="1"/>
  <c r="E248" i="9"/>
  <c r="B248" i="9" s="1"/>
  <c r="M247" i="9"/>
  <c r="F247" i="9" s="1"/>
  <c r="L247" i="9"/>
  <c r="E247" i="9"/>
  <c r="B247" i="9"/>
  <c r="M246" i="9"/>
  <c r="L246" i="9"/>
  <c r="F246" i="9" s="1"/>
  <c r="E246" i="9"/>
  <c r="B246" i="9" s="1"/>
  <c r="M245" i="9"/>
  <c r="L245" i="9"/>
  <c r="F245" i="9"/>
  <c r="B245" i="9" s="1"/>
  <c r="E245" i="9"/>
  <c r="M244" i="9"/>
  <c r="L244" i="9"/>
  <c r="F244" i="9" s="1"/>
  <c r="E244" i="9"/>
  <c r="M243" i="9"/>
  <c r="F243" i="9" s="1"/>
  <c r="B243" i="9" s="1"/>
  <c r="L243" i="9"/>
  <c r="E243" i="9"/>
  <c r="M242" i="9"/>
  <c r="L242" i="9"/>
  <c r="F242" i="9" s="1"/>
  <c r="E242" i="9"/>
  <c r="M241" i="9"/>
  <c r="L241" i="9"/>
  <c r="F241" i="9"/>
  <c r="B241" i="9" s="1"/>
  <c r="E241" i="9"/>
  <c r="M240" i="9"/>
  <c r="L240" i="9"/>
  <c r="F240" i="9" s="1"/>
  <c r="E240" i="9"/>
  <c r="B240" i="9" s="1"/>
  <c r="M239" i="9"/>
  <c r="F239" i="9" s="1"/>
  <c r="L239" i="9"/>
  <c r="E239" i="9"/>
  <c r="B239" i="9"/>
  <c r="M238" i="9"/>
  <c r="L238" i="9"/>
  <c r="F238" i="9" s="1"/>
  <c r="E238" i="9"/>
  <c r="B238" i="9" s="1"/>
  <c r="M237" i="9"/>
  <c r="L237" i="9"/>
  <c r="F237" i="9"/>
  <c r="B237" i="9" s="1"/>
  <c r="E237" i="9"/>
  <c r="M236" i="9"/>
  <c r="L236" i="9"/>
  <c r="F236" i="9" s="1"/>
  <c r="E236" i="9"/>
  <c r="M235" i="9"/>
  <c r="F235" i="9" s="1"/>
  <c r="B235" i="9" s="1"/>
  <c r="L235" i="9"/>
  <c r="E235" i="9"/>
  <c r="M234" i="9"/>
  <c r="L234" i="9"/>
  <c r="F234" i="9" s="1"/>
  <c r="E234" i="9"/>
  <c r="M233" i="9"/>
  <c r="L233" i="9"/>
  <c r="F233" i="9"/>
  <c r="B233" i="9" s="1"/>
  <c r="E233" i="9"/>
  <c r="M232" i="9"/>
  <c r="L232" i="9"/>
  <c r="F232" i="9" s="1"/>
  <c r="E232" i="9"/>
  <c r="B232" i="9" s="1"/>
  <c r="M231" i="9"/>
  <c r="F231" i="9" s="1"/>
  <c r="L231" i="9"/>
  <c r="E231" i="9"/>
  <c r="B231" i="9"/>
  <c r="M230" i="9"/>
  <c r="L230" i="9"/>
  <c r="F230" i="9" s="1"/>
  <c r="E230" i="9"/>
  <c r="B230" i="9" s="1"/>
  <c r="M229" i="9"/>
  <c r="L229" i="9"/>
  <c r="F229" i="9"/>
  <c r="B229" i="9" s="1"/>
  <c r="E229" i="9"/>
  <c r="M228" i="9"/>
  <c r="L228" i="9"/>
  <c r="F228" i="9" s="1"/>
  <c r="B228" i="9" s="1"/>
  <c r="E228" i="9"/>
  <c r="M227" i="9"/>
  <c r="F227" i="9" s="1"/>
  <c r="B227" i="9" s="1"/>
  <c r="L227" i="9"/>
  <c r="E227" i="9"/>
  <c r="M226" i="9"/>
  <c r="F226" i="9" s="1"/>
  <c r="L226" i="9"/>
  <c r="E226" i="9"/>
  <c r="M225" i="9"/>
  <c r="F225" i="9" s="1"/>
  <c r="B225" i="9" s="1"/>
  <c r="L225" i="9"/>
  <c r="E225" i="9"/>
  <c r="M224" i="9"/>
  <c r="L224" i="9"/>
  <c r="F224" i="9" s="1"/>
  <c r="B224" i="9" s="1"/>
  <c r="E224" i="9"/>
  <c r="M223" i="9"/>
  <c r="L223" i="9"/>
  <c r="E223" i="9"/>
  <c r="M222" i="9"/>
  <c r="F222" i="9" s="1"/>
  <c r="L222" i="9"/>
  <c r="E222" i="9"/>
  <c r="M221" i="9"/>
  <c r="F221" i="9" s="1"/>
  <c r="B221" i="9" s="1"/>
  <c r="L221" i="9"/>
  <c r="E221" i="9"/>
  <c r="M220" i="9"/>
  <c r="L220" i="9"/>
  <c r="E220" i="9"/>
  <c r="M219" i="9"/>
  <c r="L219" i="9"/>
  <c r="E219" i="9"/>
  <c r="M218" i="9"/>
  <c r="F218" i="9" s="1"/>
  <c r="L218" i="9"/>
  <c r="E218" i="9"/>
  <c r="M217" i="9"/>
  <c r="F217" i="9" s="1"/>
  <c r="B217" i="9" s="1"/>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H152" i="9"/>
  <c r="G152" i="9"/>
  <c r="E152" i="9" s="1"/>
  <c r="B152" i="9" s="1"/>
  <c r="F152" i="9"/>
  <c r="H151" i="9"/>
  <c r="G151" i="9"/>
  <c r="E151" i="9" s="1"/>
  <c r="B151" i="9" s="1"/>
  <c r="F151" i="9"/>
  <c r="H150" i="9"/>
  <c r="G150" i="9"/>
  <c r="F150" i="9"/>
  <c r="E150" i="9"/>
  <c r="B150" i="9" s="1"/>
  <c r="H149" i="9"/>
  <c r="G149" i="9"/>
  <c r="F149" i="9"/>
  <c r="E149" i="9"/>
  <c r="H148" i="9"/>
  <c r="G148" i="9"/>
  <c r="E148" i="9" s="1"/>
  <c r="B148" i="9" s="1"/>
  <c r="F148" i="9"/>
  <c r="H147" i="9"/>
  <c r="G147" i="9"/>
  <c r="F147" i="9"/>
  <c r="H146" i="9"/>
  <c r="G146" i="9"/>
  <c r="F146" i="9"/>
  <c r="E146" i="9"/>
  <c r="B146" i="9" s="1"/>
  <c r="H145" i="9"/>
  <c r="G145" i="9"/>
  <c r="F145" i="9"/>
  <c r="E145" i="9"/>
  <c r="B145" i="9" s="1"/>
  <c r="H144" i="9"/>
  <c r="G144" i="9"/>
  <c r="E144" i="9" s="1"/>
  <c r="B144" i="9" s="1"/>
  <c r="F144" i="9"/>
  <c r="F143" i="9"/>
  <c r="H142" i="9"/>
  <c r="G142" i="9"/>
  <c r="F142" i="9"/>
  <c r="E142" i="9"/>
  <c r="B142" i="9" s="1"/>
  <c r="H141" i="9"/>
  <c r="G141" i="9"/>
  <c r="F141" i="9"/>
  <c r="E141" i="9"/>
  <c r="B141" i="9" s="1"/>
  <c r="H140" i="9"/>
  <c r="G140" i="9"/>
  <c r="E140" i="9" s="1"/>
  <c r="B140" i="9" s="1"/>
  <c r="F140" i="9"/>
  <c r="H139" i="9"/>
  <c r="G139" i="9"/>
  <c r="F139" i="9"/>
  <c r="H138" i="9"/>
  <c r="G138" i="9"/>
  <c r="F138" i="9"/>
  <c r="E138" i="9"/>
  <c r="B138" i="9" s="1"/>
  <c r="H137" i="9"/>
  <c r="G137" i="9"/>
  <c r="F137" i="9"/>
  <c r="E137" i="9"/>
  <c r="H136" i="9"/>
  <c r="G136" i="9"/>
  <c r="E136" i="9" s="1"/>
  <c r="B136" i="9" s="1"/>
  <c r="F136" i="9"/>
  <c r="H135" i="9"/>
  <c r="G135" i="9"/>
  <c r="E135" i="9" s="1"/>
  <c r="F135" i="9"/>
  <c r="B135" i="9"/>
  <c r="H134" i="9"/>
  <c r="G134" i="9"/>
  <c r="F134" i="9"/>
  <c r="E134" i="9"/>
  <c r="B134" i="9" s="1"/>
  <c r="H133" i="9"/>
  <c r="G133" i="9"/>
  <c r="F133" i="9"/>
  <c r="E133" i="9"/>
  <c r="B133" i="9" s="1"/>
  <c r="H132" i="9"/>
  <c r="G132" i="9"/>
  <c r="E132" i="9" s="1"/>
  <c r="B132" i="9" s="1"/>
  <c r="F132" i="9"/>
  <c r="H131" i="9"/>
  <c r="G131" i="9"/>
  <c r="F131" i="9"/>
  <c r="H130" i="9"/>
  <c r="G130" i="9"/>
  <c r="F130" i="9"/>
  <c r="E130" i="9"/>
  <c r="B130" i="9" s="1"/>
  <c r="H129" i="9"/>
  <c r="G129" i="9"/>
  <c r="F129" i="9"/>
  <c r="E129" i="9"/>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F121" i="9"/>
  <c r="E121" i="9"/>
  <c r="H120" i="9"/>
  <c r="G120" i="9"/>
  <c r="E120" i="9" s="1"/>
  <c r="B120" i="9" s="1"/>
  <c r="F120" i="9"/>
  <c r="H119" i="9"/>
  <c r="G119" i="9"/>
  <c r="E119" i="9" s="1"/>
  <c r="F119" i="9"/>
  <c r="B119" i="9"/>
  <c r="H118" i="9"/>
  <c r="G118" i="9"/>
  <c r="F118" i="9"/>
  <c r="E118" i="9"/>
  <c r="B118" i="9" s="1"/>
  <c r="H117" i="9"/>
  <c r="G117" i="9"/>
  <c r="F117" i="9"/>
  <c r="E117" i="9"/>
  <c r="B117" i="9" s="1"/>
  <c r="H116" i="9"/>
  <c r="G116" i="9"/>
  <c r="E116" i="9" s="1"/>
  <c r="B116" i="9" s="1"/>
  <c r="F116" i="9"/>
  <c r="H115" i="9"/>
  <c r="G115" i="9"/>
  <c r="F115" i="9"/>
  <c r="H114" i="9"/>
  <c r="G114" i="9"/>
  <c r="F114" i="9"/>
  <c r="E114" i="9"/>
  <c r="B114" i="9" s="1"/>
  <c r="H113" i="9"/>
  <c r="G113" i="9"/>
  <c r="F113" i="9"/>
  <c r="E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F107" i="9"/>
  <c r="H106" i="9"/>
  <c r="G106" i="9"/>
  <c r="F106" i="9"/>
  <c r="E106" i="9"/>
  <c r="B106" i="9" s="1"/>
  <c r="H105" i="9"/>
  <c r="G105" i="9"/>
  <c r="F105" i="9"/>
  <c r="E105" i="9"/>
  <c r="H104" i="9"/>
  <c r="G104" i="9"/>
  <c r="E104" i="9" s="1"/>
  <c r="B104" i="9" s="1"/>
  <c r="F104" i="9"/>
  <c r="H103" i="9"/>
  <c r="G103" i="9"/>
  <c r="E103" i="9" s="1"/>
  <c r="F103" i="9"/>
  <c r="B103" i="9"/>
  <c r="H102" i="9"/>
  <c r="G102" i="9"/>
  <c r="F102" i="9"/>
  <c r="E102" i="9"/>
  <c r="B102" i="9" s="1"/>
  <c r="H101" i="9"/>
  <c r="G101" i="9"/>
  <c r="F101" i="9"/>
  <c r="E101" i="9"/>
  <c r="B101" i="9" s="1"/>
  <c r="H100" i="9"/>
  <c r="G100" i="9"/>
  <c r="E100" i="9" s="1"/>
  <c r="B100" i="9" s="1"/>
  <c r="F100" i="9"/>
  <c r="H99" i="9"/>
  <c r="G99" i="9"/>
  <c r="F99" i="9"/>
  <c r="H98" i="9"/>
  <c r="G98" i="9"/>
  <c r="F98" i="9"/>
  <c r="E98" i="9"/>
  <c r="B98" i="9" s="1"/>
  <c r="H97" i="9"/>
  <c r="G97" i="9"/>
  <c r="F97" i="9"/>
  <c r="E97" i="9"/>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F91" i="9"/>
  <c r="H90" i="9"/>
  <c r="G90" i="9"/>
  <c r="F90" i="9"/>
  <c r="E90" i="9"/>
  <c r="B90" i="9" s="1"/>
  <c r="H89" i="9"/>
  <c r="G89" i="9"/>
  <c r="F89" i="9"/>
  <c r="E89" i="9"/>
  <c r="H88" i="9"/>
  <c r="G88" i="9"/>
  <c r="E88" i="9" s="1"/>
  <c r="B88" i="9" s="1"/>
  <c r="F88" i="9"/>
  <c r="H87" i="9"/>
  <c r="G87" i="9"/>
  <c r="E87" i="9" s="1"/>
  <c r="F87" i="9"/>
  <c r="B87" i="9"/>
  <c r="H86" i="9"/>
  <c r="G86" i="9"/>
  <c r="F86" i="9"/>
  <c r="E86" i="9"/>
  <c r="B86" i="9" s="1"/>
  <c r="H85" i="9"/>
  <c r="G85" i="9"/>
  <c r="F85" i="9"/>
  <c r="E85" i="9"/>
  <c r="B85" i="9" s="1"/>
  <c r="H84" i="9"/>
  <c r="G84" i="9"/>
  <c r="E84" i="9" s="1"/>
  <c r="B84" i="9" s="1"/>
  <c r="F84" i="9"/>
  <c r="H83" i="9"/>
  <c r="G83" i="9"/>
  <c r="F83" i="9"/>
  <c r="H82" i="9"/>
  <c r="G82" i="9"/>
  <c r="F82" i="9"/>
  <c r="E82" i="9"/>
  <c r="B82" i="9" s="1"/>
  <c r="H81" i="9"/>
  <c r="G81" i="9"/>
  <c r="F81" i="9"/>
  <c r="E81" i="9"/>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F75" i="9"/>
  <c r="H74" i="9"/>
  <c r="G74" i="9"/>
  <c r="F74" i="9"/>
  <c r="E74" i="9"/>
  <c r="B74" i="9" s="1"/>
  <c r="H73" i="9"/>
  <c r="G73" i="9"/>
  <c r="F73" i="9"/>
  <c r="E73" i="9"/>
  <c r="H72" i="9"/>
  <c r="G72" i="9"/>
  <c r="E72" i="9" s="1"/>
  <c r="B72" i="9" s="1"/>
  <c r="F72" i="9"/>
  <c r="H71" i="9"/>
  <c r="G71" i="9"/>
  <c r="E71" i="9" s="1"/>
  <c r="F71" i="9"/>
  <c r="B71" i="9"/>
  <c r="H70" i="9"/>
  <c r="G70" i="9"/>
  <c r="F70" i="9"/>
  <c r="E70" i="9"/>
  <c r="B70" i="9" s="1"/>
  <c r="H69" i="9"/>
  <c r="E69" i="9" s="1"/>
  <c r="B69" i="9" s="1"/>
  <c r="G69" i="9"/>
  <c r="F69" i="9"/>
  <c r="H68" i="9"/>
  <c r="G68" i="9"/>
  <c r="F68" i="9"/>
  <c r="H67" i="9"/>
  <c r="G67" i="9"/>
  <c r="F67" i="9"/>
  <c r="H66" i="9"/>
  <c r="G66" i="9"/>
  <c r="F66" i="9"/>
  <c r="E66" i="9"/>
  <c r="B66" i="9" s="1"/>
  <c r="H65" i="9"/>
  <c r="G65" i="9"/>
  <c r="F65" i="9"/>
  <c r="E65" i="9"/>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F59" i="9"/>
  <c r="H58" i="9"/>
  <c r="G58" i="9"/>
  <c r="F58" i="9"/>
  <c r="E58" i="9"/>
  <c r="B58" i="9" s="1"/>
  <c r="H57" i="9"/>
  <c r="E57" i="9" s="1"/>
  <c r="G57" i="9"/>
  <c r="F57" i="9"/>
  <c r="H56" i="9"/>
  <c r="G56" i="9"/>
  <c r="E56" i="9" s="1"/>
  <c r="B56" i="9" s="1"/>
  <c r="F56" i="9"/>
  <c r="H55" i="9"/>
  <c r="G55" i="9"/>
  <c r="E55" i="9" s="1"/>
  <c r="F55" i="9"/>
  <c r="B55" i="9"/>
  <c r="H54" i="9"/>
  <c r="G54" i="9"/>
  <c r="F54" i="9"/>
  <c r="E54" i="9"/>
  <c r="B54" i="9" s="1"/>
  <c r="H53" i="9"/>
  <c r="G53" i="9"/>
  <c r="F53" i="9"/>
  <c r="E53" i="9"/>
  <c r="B53" i="9" s="1"/>
  <c r="H52" i="9"/>
  <c r="G52" i="9"/>
  <c r="E52" i="9" s="1"/>
  <c r="B52" i="9" s="1"/>
  <c r="F52" i="9"/>
  <c r="H51" i="9"/>
  <c r="G51" i="9"/>
  <c r="F51" i="9"/>
  <c r="H50" i="9"/>
  <c r="G50" i="9"/>
  <c r="F50" i="9"/>
  <c r="E50" i="9"/>
  <c r="B50" i="9" s="1"/>
  <c r="H49" i="9"/>
  <c r="G49" i="9"/>
  <c r="F49" i="9"/>
  <c r="E49" i="9"/>
  <c r="H48" i="9"/>
  <c r="G48" i="9"/>
  <c r="E48" i="9" s="1"/>
  <c r="B48" i="9" s="1"/>
  <c r="F48" i="9"/>
  <c r="H47" i="9"/>
  <c r="G47" i="9"/>
  <c r="F47" i="9"/>
  <c r="H46" i="9"/>
  <c r="E46" i="9" s="1"/>
  <c r="B46" i="9" s="1"/>
  <c r="G46" i="9"/>
  <c r="F46" i="9"/>
  <c r="H45" i="9"/>
  <c r="G45" i="9"/>
  <c r="F45" i="9"/>
  <c r="E45" i="9"/>
  <c r="B45" i="9" s="1"/>
  <c r="H44" i="9"/>
  <c r="G44" i="9"/>
  <c r="F44" i="9"/>
  <c r="H43" i="9"/>
  <c r="G43" i="9"/>
  <c r="F43" i="9"/>
  <c r="H42" i="9"/>
  <c r="E42" i="9" s="1"/>
  <c r="B42" i="9" s="1"/>
  <c r="G42" i="9"/>
  <c r="F42" i="9"/>
  <c r="H41" i="9"/>
  <c r="E41" i="9" s="1"/>
  <c r="G41" i="9"/>
  <c r="F41" i="9"/>
  <c r="H40" i="9"/>
  <c r="G40" i="9"/>
  <c r="F40" i="9"/>
  <c r="H39" i="9"/>
  <c r="G39" i="9"/>
  <c r="E39" i="9" s="1"/>
  <c r="F39" i="9"/>
  <c r="B39" i="9"/>
  <c r="H38" i="9"/>
  <c r="E38" i="9" s="1"/>
  <c r="B38" i="9" s="1"/>
  <c r="G38" i="9"/>
  <c r="F38" i="9"/>
  <c r="H37" i="9"/>
  <c r="E37" i="9" s="1"/>
  <c r="G37" i="9"/>
  <c r="F37" i="9"/>
  <c r="B37" i="9"/>
  <c r="H36" i="9"/>
  <c r="G36" i="9"/>
  <c r="F36" i="9"/>
  <c r="E36" i="9"/>
  <c r="B36" i="9" s="1"/>
  <c r="H35" i="9"/>
  <c r="G35" i="9"/>
  <c r="E35" i="9" s="1"/>
  <c r="F35" i="9"/>
  <c r="B35" i="9"/>
  <c r="H34" i="9"/>
  <c r="E34" i="9" s="1"/>
  <c r="B34" i="9" s="1"/>
  <c r="G34" i="9"/>
  <c r="F34" i="9"/>
  <c r="H33" i="9"/>
  <c r="E33" i="9" s="1"/>
  <c r="G33" i="9"/>
  <c r="F33" i="9"/>
  <c r="B33" i="9"/>
  <c r="H32" i="9"/>
  <c r="G32" i="9"/>
  <c r="F32" i="9"/>
  <c r="E32" i="9"/>
  <c r="B32" i="9" s="1"/>
  <c r="H31" i="9"/>
  <c r="G31" i="9"/>
  <c r="F31" i="9"/>
  <c r="H30" i="9"/>
  <c r="E30" i="9" s="1"/>
  <c r="B30" i="9" s="1"/>
  <c r="G30" i="9"/>
  <c r="F30" i="9"/>
  <c r="H29" i="9"/>
  <c r="E29" i="9" s="1"/>
  <c r="G29" i="9"/>
  <c r="F29" i="9"/>
  <c r="B29" i="9"/>
  <c r="H28" i="9"/>
  <c r="G28" i="9"/>
  <c r="F28" i="9"/>
  <c r="E28" i="9"/>
  <c r="B28" i="9" s="1"/>
  <c r="H27" i="9"/>
  <c r="G27" i="9"/>
  <c r="E27" i="9" s="1"/>
  <c r="F27" i="9"/>
  <c r="B27" i="9"/>
  <c r="H26" i="9"/>
  <c r="G26" i="9"/>
  <c r="F26" i="9"/>
  <c r="E26" i="9"/>
  <c r="B26" i="9" s="1"/>
  <c r="H25" i="9"/>
  <c r="E25" i="9" s="1"/>
  <c r="G25" i="9"/>
  <c r="F25" i="9"/>
  <c r="B25" i="9"/>
  <c r="H24" i="9"/>
  <c r="G24" i="9"/>
  <c r="F24" i="9"/>
  <c r="E24" i="9"/>
  <c r="B24" i="9" s="1"/>
  <c r="H23" i="9"/>
  <c r="G23" i="9"/>
  <c r="F23" i="9"/>
  <c r="H22" i="9"/>
  <c r="G22" i="9"/>
  <c r="F22" i="9"/>
  <c r="E22" i="9"/>
  <c r="B22" i="9" s="1"/>
  <c r="F21" i="9"/>
  <c r="F4" i="9"/>
  <c r="O3" i="9"/>
  <c r="G275" i="9" s="1"/>
  <c r="I3" i="9"/>
  <c r="G281" i="9" s="1"/>
  <c r="E281" i="9" s="1"/>
  <c r="B281" i="9" s="1"/>
  <c r="H3" i="9"/>
  <c r="G3" i="9"/>
  <c r="D101" i="8"/>
  <c r="D95" i="8"/>
  <c r="D90" i="8"/>
  <c r="D85" i="8"/>
  <c r="D80" i="8"/>
  <c r="C1555" i="1" s="1"/>
  <c r="H1555" i="1" s="1"/>
  <c r="D75" i="8"/>
  <c r="D70" i="8"/>
  <c r="D65" i="8"/>
  <c r="D60" i="8"/>
  <c r="C1535" i="1" s="1"/>
  <c r="H1535" i="1" s="1"/>
  <c r="D55" i="8"/>
  <c r="D50" i="8"/>
  <c r="D44" i="8"/>
  <c r="D36" i="8"/>
  <c r="D26" i="8"/>
  <c r="D24" i="8" s="1"/>
  <c r="C1499" i="1" s="1"/>
  <c r="H1499" i="1" s="1"/>
  <c r="D18" i="8"/>
  <c r="D8" i="8"/>
  <c r="D6" i="8" s="1"/>
  <c r="C1481" i="1" s="1"/>
  <c r="H1481" i="1" s="1"/>
  <c r="E44" i="7"/>
  <c r="D44" i="7"/>
  <c r="E39" i="7"/>
  <c r="D39" i="7"/>
  <c r="D38" i="7" s="1"/>
  <c r="E38" i="7"/>
  <c r="E30" i="7"/>
  <c r="D30" i="7"/>
  <c r="E23" i="7"/>
  <c r="E22" i="7" s="1"/>
  <c r="D23" i="7"/>
  <c r="D22" i="7" s="1"/>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50" i="5" s="1"/>
  <c r="F249" i="5"/>
  <c r="F248" i="5"/>
  <c r="F247" i="5"/>
  <c r="E246" i="5"/>
  <c r="E245" i="5" s="1"/>
  <c r="D246" i="5"/>
  <c r="F244" i="5"/>
  <c r="F243" i="5"/>
  <c r="E242" i="5"/>
  <c r="D242" i="5"/>
  <c r="F242" i="5" s="1"/>
  <c r="F241" i="5"/>
  <c r="F240" i="5"/>
  <c r="E239" i="5"/>
  <c r="E238" i="5" s="1"/>
  <c r="E237" i="5" s="1"/>
  <c r="I23" i="3"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E78" i="5"/>
  <c r="F78" i="5" s="1"/>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4" i="5"/>
  <c r="F43" i="5"/>
  <c r="F42" i="5"/>
  <c r="E41" i="5"/>
  <c r="F41" i="5" s="1"/>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E417" i="4"/>
  <c r="D417" i="4"/>
  <c r="F417" i="4" s="1"/>
  <c r="E416" i="4"/>
  <c r="D411" i="1" s="1"/>
  <c r="D416" i="4"/>
  <c r="C411" i="1"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E216" i="4"/>
  <c r="D216" i="4"/>
  <c r="E215" i="4"/>
  <c r="F214" i="4"/>
  <c r="F213" i="4"/>
  <c r="F212" i="4"/>
  <c r="F211" i="4"/>
  <c r="E210" i="4"/>
  <c r="E196" i="4" s="1"/>
  <c r="D192" i="1"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F153" i="4" s="1"/>
  <c r="D153" i="4"/>
  <c r="D152"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F132" i="4"/>
  <c r="F131" i="4"/>
  <c r="F130" i="4"/>
  <c r="F129" i="4"/>
  <c r="F128" i="4"/>
  <c r="E128" i="4"/>
  <c r="D128" i="4"/>
  <c r="F127" i="4"/>
  <c r="F126" i="4"/>
  <c r="E125" i="4"/>
  <c r="F125" i="4" s="1"/>
  <c r="D125"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E44" i="4" s="1"/>
  <c r="D45" i="4"/>
  <c r="F44" i="4"/>
  <c r="D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H1575" i="1"/>
  <c r="G1575" i="1"/>
  <c r="C1575" i="1"/>
  <c r="C1574" i="1"/>
  <c r="C1573" i="1"/>
  <c r="H1573" i="1" s="1"/>
  <c r="H1572" i="1"/>
  <c r="C1572" i="1"/>
  <c r="G1572" i="1" s="1"/>
  <c r="H1571" i="1"/>
  <c r="G1571" i="1"/>
  <c r="C1571" i="1"/>
  <c r="C1570" i="1"/>
  <c r="C1569" i="1"/>
  <c r="H1569" i="1" s="1"/>
  <c r="H1568" i="1"/>
  <c r="C1568" i="1"/>
  <c r="G1568" i="1" s="1"/>
  <c r="H1567" i="1"/>
  <c r="G1567" i="1"/>
  <c r="C1567" i="1"/>
  <c r="C1566" i="1"/>
  <c r="C1565" i="1"/>
  <c r="H1565" i="1" s="1"/>
  <c r="H1564" i="1"/>
  <c r="C1564" i="1"/>
  <c r="G1564" i="1" s="1"/>
  <c r="H1563" i="1"/>
  <c r="G1563" i="1"/>
  <c r="C1563" i="1"/>
  <c r="C1562" i="1"/>
  <c r="C1561" i="1"/>
  <c r="H1561" i="1" s="1"/>
  <c r="H1560" i="1"/>
  <c r="C1560" i="1"/>
  <c r="G1560" i="1" s="1"/>
  <c r="H1559" i="1"/>
  <c r="G1559" i="1"/>
  <c r="C1559" i="1"/>
  <c r="C1558" i="1"/>
  <c r="C1557" i="1"/>
  <c r="H1557" i="1" s="1"/>
  <c r="H1556" i="1"/>
  <c r="C1556" i="1"/>
  <c r="G1556" i="1" s="1"/>
  <c r="C1554" i="1"/>
  <c r="C1553" i="1"/>
  <c r="H1553" i="1" s="1"/>
  <c r="H1552" i="1"/>
  <c r="C1552" i="1"/>
  <c r="G1552" i="1" s="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C1536" i="1"/>
  <c r="G1536" i="1" s="1"/>
  <c r="C1534" i="1"/>
  <c r="C1533" i="1"/>
  <c r="H1533" i="1" s="1"/>
  <c r="H1532" i="1"/>
  <c r="C1532" i="1"/>
  <c r="G1532" i="1" s="1"/>
  <c r="H1531" i="1"/>
  <c r="G1531" i="1"/>
  <c r="C1531" i="1"/>
  <c r="C1530" i="1"/>
  <c r="C1529" i="1"/>
  <c r="H1529" i="1" s="1"/>
  <c r="H1528" i="1"/>
  <c r="C1528" i="1"/>
  <c r="G1528" i="1" s="1"/>
  <c r="H1527" i="1"/>
  <c r="G1527" i="1"/>
  <c r="C1527" i="1"/>
  <c r="C1526" i="1"/>
  <c r="C1525" i="1"/>
  <c r="H1525" i="1" s="1"/>
  <c r="H1523" i="1"/>
  <c r="G1523" i="1"/>
  <c r="C1523" i="1"/>
  <c r="C1522" i="1"/>
  <c r="C1521" i="1"/>
  <c r="H1521" i="1" s="1"/>
  <c r="H1520" i="1"/>
  <c r="G1520" i="1"/>
  <c r="C1520" i="1"/>
  <c r="H1519" i="1"/>
  <c r="G1519" i="1"/>
  <c r="C1519" i="1"/>
  <c r="H1516" i="1"/>
  <c r="G1516" i="1"/>
  <c r="C1516" i="1"/>
  <c r="H1515" i="1"/>
  <c r="G1515" i="1"/>
  <c r="C1515" i="1"/>
  <c r="C1514" i="1"/>
  <c r="C1513" i="1"/>
  <c r="H1513" i="1" s="1"/>
  <c r="H1512" i="1"/>
  <c r="G1512" i="1"/>
  <c r="C1512" i="1"/>
  <c r="H1511" i="1"/>
  <c r="G1511" i="1"/>
  <c r="C1511" i="1"/>
  <c r="C1510" i="1"/>
  <c r="C1509" i="1"/>
  <c r="H1509" i="1" s="1"/>
  <c r="H1508" i="1"/>
  <c r="G1508" i="1"/>
  <c r="C1508" i="1"/>
  <c r="G1507" i="1"/>
  <c r="C1507" i="1"/>
  <c r="H1507" i="1" s="1"/>
  <c r="C1506" i="1"/>
  <c r="C1505" i="1"/>
  <c r="H1505" i="1" s="1"/>
  <c r="H1504" i="1"/>
  <c r="G1504" i="1"/>
  <c r="C1504" i="1"/>
  <c r="C1503" i="1"/>
  <c r="H1503" i="1" s="1"/>
  <c r="C1502" i="1"/>
  <c r="C1501" i="1"/>
  <c r="H1501" i="1" s="1"/>
  <c r="H1500" i="1"/>
  <c r="G1500" i="1"/>
  <c r="C1500" i="1"/>
  <c r="G1499" i="1"/>
  <c r="C1498" i="1"/>
  <c r="C1497" i="1"/>
  <c r="H1497" i="1" s="1"/>
  <c r="H1496" i="1"/>
  <c r="G1496" i="1"/>
  <c r="C1496" i="1"/>
  <c r="H1495" i="1"/>
  <c r="G1495" i="1"/>
  <c r="C1495" i="1"/>
  <c r="C1494" i="1"/>
  <c r="C1493" i="1"/>
  <c r="H1493" i="1" s="1"/>
  <c r="H1492" i="1"/>
  <c r="G1492" i="1"/>
  <c r="C1492" i="1"/>
  <c r="G1491" i="1"/>
  <c r="C1491" i="1"/>
  <c r="H1491" i="1" s="1"/>
  <c r="C1490" i="1"/>
  <c r="C1489" i="1"/>
  <c r="H1489" i="1" s="1"/>
  <c r="C1488" i="1"/>
  <c r="G1488" i="1" s="1"/>
  <c r="G1487" i="1"/>
  <c r="C1487" i="1"/>
  <c r="H1487" i="1" s="1"/>
  <c r="C1486" i="1"/>
  <c r="C1485" i="1"/>
  <c r="H1485" i="1" s="1"/>
  <c r="C1484" i="1"/>
  <c r="H1484" i="1" s="1"/>
  <c r="C1482" i="1"/>
  <c r="H1480" i="1"/>
  <c r="G1480" i="1"/>
  <c r="C1480" i="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J1462" i="1" s="1"/>
  <c r="D1461" i="1"/>
  <c r="C1461" i="1"/>
  <c r="H1460" i="1"/>
  <c r="G1460" i="1"/>
  <c r="D1460" i="1"/>
  <c r="J1460" i="1" s="1"/>
  <c r="C1460" i="1"/>
  <c r="J1459" i="1"/>
  <c r="D1459" i="1"/>
  <c r="C1459" i="1"/>
  <c r="H1458" i="1"/>
  <c r="G1458" i="1"/>
  <c r="D1458" i="1"/>
  <c r="J1458" i="1" s="1"/>
  <c r="C1458" i="1"/>
  <c r="J1457" i="1"/>
  <c r="D1457" i="1"/>
  <c r="C1457" i="1"/>
  <c r="G1456" i="1"/>
  <c r="D1456" i="1"/>
  <c r="J1456" i="1" s="1"/>
  <c r="C1456" i="1"/>
  <c r="H1456" i="1" s="1"/>
  <c r="J1455" i="1"/>
  <c r="D1455" i="1"/>
  <c r="C1455" i="1"/>
  <c r="D1454" i="1"/>
  <c r="C1454" i="1"/>
  <c r="D1453" i="1"/>
  <c r="H1452" i="1"/>
  <c r="G1452" i="1"/>
  <c r="D1452" i="1"/>
  <c r="C1452" i="1"/>
  <c r="J1452" i="1" s="1"/>
  <c r="J1451" i="1"/>
  <c r="D1451" i="1"/>
  <c r="C1451" i="1"/>
  <c r="H1450" i="1"/>
  <c r="G1450" i="1"/>
  <c r="D1450" i="1"/>
  <c r="C1450" i="1"/>
  <c r="J1450" i="1" s="1"/>
  <c r="J1449" i="1"/>
  <c r="D1449" i="1"/>
  <c r="C1449" i="1"/>
  <c r="H1448" i="1"/>
  <c r="G1448" i="1"/>
  <c r="D1448" i="1"/>
  <c r="C1448" i="1"/>
  <c r="J1448" i="1" s="1"/>
  <c r="J1447" i="1"/>
  <c r="D1447" i="1"/>
  <c r="C1447" i="1"/>
  <c r="H1446" i="1"/>
  <c r="G1446" i="1"/>
  <c r="D1446" i="1"/>
  <c r="C1446" i="1"/>
  <c r="J1446" i="1" s="1"/>
  <c r="J1445" i="1"/>
  <c r="D1445" i="1"/>
  <c r="C1445" i="1"/>
  <c r="G1445" i="1" s="1"/>
  <c r="J1444" i="1"/>
  <c r="G1444" i="1"/>
  <c r="D1444" i="1"/>
  <c r="C1444" i="1"/>
  <c r="H1444" i="1" s="1"/>
  <c r="D1443" i="1"/>
  <c r="C1443" i="1"/>
  <c r="J1442" i="1"/>
  <c r="G1442" i="1"/>
  <c r="D1442" i="1"/>
  <c r="C1442" i="1"/>
  <c r="H1442" i="1" s="1"/>
  <c r="D1441" i="1"/>
  <c r="C1441" i="1"/>
  <c r="J1440" i="1"/>
  <c r="G1440" i="1"/>
  <c r="D1440" i="1"/>
  <c r="C1440" i="1"/>
  <c r="H1440" i="1" s="1"/>
  <c r="D1439" i="1"/>
  <c r="C1439" i="1"/>
  <c r="H1438" i="1"/>
  <c r="D1438" i="1"/>
  <c r="C1438" i="1"/>
  <c r="G1438" i="1" s="1"/>
  <c r="H1437" i="1"/>
  <c r="D1437" i="1"/>
  <c r="C1437" i="1"/>
  <c r="G1437" i="1" s="1"/>
  <c r="D1434" i="1"/>
  <c r="C1434" i="1"/>
  <c r="G1434" i="1" s="1"/>
  <c r="D1433" i="1"/>
  <c r="C1433" i="1"/>
  <c r="G1433" i="1" s="1"/>
  <c r="H1432" i="1"/>
  <c r="D1432" i="1"/>
  <c r="C1432" i="1"/>
  <c r="G1432" i="1" s="1"/>
  <c r="H1431" i="1"/>
  <c r="D1431" i="1"/>
  <c r="C1431" i="1"/>
  <c r="G1431" i="1" s="1"/>
  <c r="D1430" i="1"/>
  <c r="C1430" i="1"/>
  <c r="G1430" i="1" s="1"/>
  <c r="D1429" i="1"/>
  <c r="C1429" i="1"/>
  <c r="G1429" i="1" s="1"/>
  <c r="H1428" i="1"/>
  <c r="D1428" i="1"/>
  <c r="C1428" i="1"/>
  <c r="G1428" i="1" s="1"/>
  <c r="H1427" i="1"/>
  <c r="D1427" i="1"/>
  <c r="C1427" i="1"/>
  <c r="G1427" i="1" s="1"/>
  <c r="D1426" i="1"/>
  <c r="C1426" i="1"/>
  <c r="G1426" i="1" s="1"/>
  <c r="D1425" i="1"/>
  <c r="C1425" i="1"/>
  <c r="G1425" i="1" s="1"/>
  <c r="H1424" i="1"/>
  <c r="D1424" i="1"/>
  <c r="C1424" i="1"/>
  <c r="G1424" i="1" s="1"/>
  <c r="D1423" i="1"/>
  <c r="D1422" i="1"/>
  <c r="C1422" i="1"/>
  <c r="G1422" i="1" s="1"/>
  <c r="D1421" i="1"/>
  <c r="C1421" i="1"/>
  <c r="G1421" i="1" s="1"/>
  <c r="H1420" i="1"/>
  <c r="D1420" i="1"/>
  <c r="C1420" i="1"/>
  <c r="H1419" i="1"/>
  <c r="D1419" i="1"/>
  <c r="C1419" i="1"/>
  <c r="G1419" i="1" s="1"/>
  <c r="D1418" i="1"/>
  <c r="C1418" i="1"/>
  <c r="G1418" i="1" s="1"/>
  <c r="D1417" i="1"/>
  <c r="C1417" i="1"/>
  <c r="G1417" i="1" s="1"/>
  <c r="H1416" i="1"/>
  <c r="D1416" i="1"/>
  <c r="C1416" i="1"/>
  <c r="G1416" i="1" s="1"/>
  <c r="H1415" i="1"/>
  <c r="D1415" i="1"/>
  <c r="C1415" i="1"/>
  <c r="G1415" i="1" s="1"/>
  <c r="D1414" i="1"/>
  <c r="C1414" i="1"/>
  <c r="G1414" i="1" s="1"/>
  <c r="D1413" i="1"/>
  <c r="C1413" i="1"/>
  <c r="G1413" i="1" s="1"/>
  <c r="H1412" i="1"/>
  <c r="D1412" i="1"/>
  <c r="C1412" i="1"/>
  <c r="G1412" i="1" s="1"/>
  <c r="H1411" i="1"/>
  <c r="D1411" i="1"/>
  <c r="C1411" i="1"/>
  <c r="G1411" i="1" s="1"/>
  <c r="D1410" i="1"/>
  <c r="C1410" i="1"/>
  <c r="G1410" i="1" s="1"/>
  <c r="D1409" i="1"/>
  <c r="C1409" i="1"/>
  <c r="G1409" i="1" s="1"/>
  <c r="H1407" i="1"/>
  <c r="D1407" i="1"/>
  <c r="C1407" i="1"/>
  <c r="G1407" i="1" s="1"/>
  <c r="D1406" i="1"/>
  <c r="C1406" i="1"/>
  <c r="G1406" i="1" s="1"/>
  <c r="D1405" i="1"/>
  <c r="C1405" i="1"/>
  <c r="G1405" i="1" s="1"/>
  <c r="H1404" i="1"/>
  <c r="D1404" i="1"/>
  <c r="C1404" i="1"/>
  <c r="G1404" i="1" s="1"/>
  <c r="H1403" i="1"/>
  <c r="D1403" i="1"/>
  <c r="C1403" i="1"/>
  <c r="G1403" i="1" s="1"/>
  <c r="D1402" i="1"/>
  <c r="C1402" i="1"/>
  <c r="G1402" i="1" s="1"/>
  <c r="D1401" i="1"/>
  <c r="C1401" i="1"/>
  <c r="G1401" i="1" s="1"/>
  <c r="H1400" i="1"/>
  <c r="D1400" i="1"/>
  <c r="C1400" i="1"/>
  <c r="G1400" i="1" s="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D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H1263" i="1"/>
  <c r="G1263" i="1"/>
  <c r="D1263" i="1"/>
  <c r="C1263" i="1"/>
  <c r="H1262"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D1244" i="1"/>
  <c r="G1244" i="1" s="1"/>
  <c r="C1244" i="1"/>
  <c r="H1243" i="1"/>
  <c r="G1243" i="1"/>
  <c r="D1243" i="1"/>
  <c r="C1243" i="1"/>
  <c r="H1242" i="1"/>
  <c r="G1242" i="1"/>
  <c r="D1242" i="1"/>
  <c r="C1242" i="1"/>
  <c r="H1241" i="1"/>
  <c r="G1241" i="1"/>
  <c r="D1241" i="1"/>
  <c r="C1241" i="1"/>
  <c r="H1240" i="1"/>
  <c r="D1240" i="1"/>
  <c r="G1240" i="1" s="1"/>
  <c r="C1240" i="1"/>
  <c r="H1239" i="1"/>
  <c r="G1239" i="1"/>
  <c r="D1239" i="1"/>
  <c r="C1239" i="1"/>
  <c r="H1238" i="1"/>
  <c r="G1238" i="1"/>
  <c r="D1238" i="1"/>
  <c r="C1238" i="1"/>
  <c r="H1237" i="1"/>
  <c r="G1237" i="1"/>
  <c r="D1237" i="1"/>
  <c r="C1237" i="1"/>
  <c r="C1236" i="1"/>
  <c r="C1235" i="1"/>
  <c r="H1234" i="1"/>
  <c r="G1234" i="1"/>
  <c r="D1234" i="1"/>
  <c r="C1234" i="1"/>
  <c r="H1233" i="1"/>
  <c r="G1233" i="1"/>
  <c r="D1233" i="1"/>
  <c r="C1233" i="1"/>
  <c r="H1232" i="1"/>
  <c r="D1232" i="1"/>
  <c r="G1232" i="1" s="1"/>
  <c r="C1232" i="1"/>
  <c r="H1231" i="1"/>
  <c r="G1231" i="1"/>
  <c r="D1231" i="1"/>
  <c r="C1231" i="1"/>
  <c r="H1230" i="1"/>
  <c r="G1230" i="1"/>
  <c r="D1230" i="1"/>
  <c r="C1230" i="1"/>
  <c r="H1229" i="1"/>
  <c r="G1229" i="1"/>
  <c r="D1229" i="1"/>
  <c r="C1229" i="1"/>
  <c r="G1228" i="1"/>
  <c r="D1228" i="1"/>
  <c r="C1228" i="1"/>
  <c r="H1228" i="1" s="1"/>
  <c r="H1227" i="1"/>
  <c r="G1227" i="1"/>
  <c r="D1227" i="1"/>
  <c r="C1227" i="1"/>
  <c r="H1226" i="1"/>
  <c r="G1226" i="1"/>
  <c r="D1226" i="1"/>
  <c r="C1226" i="1"/>
  <c r="H1225" i="1"/>
  <c r="G1225" i="1"/>
  <c r="D1225" i="1"/>
  <c r="C1225" i="1"/>
  <c r="D1224" i="1"/>
  <c r="C1224" i="1"/>
  <c r="G1224" i="1" s="1"/>
  <c r="D1223" i="1"/>
  <c r="C1223" i="1"/>
  <c r="G1223" i="1" s="1"/>
  <c r="D1222" i="1"/>
  <c r="H1221" i="1"/>
  <c r="G1221" i="1"/>
  <c r="D1221" i="1"/>
  <c r="C1221" i="1"/>
  <c r="H1220" i="1"/>
  <c r="G1220" i="1"/>
  <c r="D1220" i="1"/>
  <c r="C1220" i="1"/>
  <c r="H1219" i="1"/>
  <c r="G1219" i="1"/>
  <c r="D1219" i="1"/>
  <c r="C1219" i="1"/>
  <c r="D1218" i="1"/>
  <c r="G1218" i="1" s="1"/>
  <c r="C1218" i="1"/>
  <c r="H1217" i="1"/>
  <c r="G1217" i="1"/>
  <c r="D1217" i="1"/>
  <c r="C1217" i="1"/>
  <c r="D1216" i="1"/>
  <c r="H1216" i="1" s="1"/>
  <c r="C1216" i="1"/>
  <c r="D1215" i="1"/>
  <c r="H1215" i="1" s="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D1165" i="1"/>
  <c r="G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D1155" i="1"/>
  <c r="H1155" i="1" s="1"/>
  <c r="C1155" i="1"/>
  <c r="D1154" i="1"/>
  <c r="H1151" i="1"/>
  <c r="D1151" i="1"/>
  <c r="G1151" i="1" s="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H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D1056" i="1"/>
  <c r="G1056" i="1" s="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D1020" i="1"/>
  <c r="G1020" i="1" s="1"/>
  <c r="C1020" i="1"/>
  <c r="H1019" i="1"/>
  <c r="G1019" i="1"/>
  <c r="D1019" i="1"/>
  <c r="C1019" i="1"/>
  <c r="H1018" i="1"/>
  <c r="D1018" i="1"/>
  <c r="G1018" i="1" s="1"/>
  <c r="C1018" i="1"/>
  <c r="H1017" i="1"/>
  <c r="D1017" i="1"/>
  <c r="G1017" i="1" s="1"/>
  <c r="C1017" i="1"/>
  <c r="H1016" i="1"/>
  <c r="D1016" i="1"/>
  <c r="G1016" i="1" s="1"/>
  <c r="C1016" i="1"/>
  <c r="H1015" i="1"/>
  <c r="D1015" i="1"/>
  <c r="G1015" i="1" s="1"/>
  <c r="C1015" i="1"/>
  <c r="H1014" i="1"/>
  <c r="D1014" i="1"/>
  <c r="G1014" i="1" s="1"/>
  <c r="C1014" i="1"/>
  <c r="D1013" i="1"/>
  <c r="G1013" i="1" s="1"/>
  <c r="C1013" i="1"/>
  <c r="H1012" i="1"/>
  <c r="D1012" i="1"/>
  <c r="G1012" i="1" s="1"/>
  <c r="C1012" i="1"/>
  <c r="H1011" i="1"/>
  <c r="D1011" i="1"/>
  <c r="G1011" i="1" s="1"/>
  <c r="C1011" i="1"/>
  <c r="H1010" i="1"/>
  <c r="D1010" i="1"/>
  <c r="G1010" i="1" s="1"/>
  <c r="C1010" i="1"/>
  <c r="D1009" i="1"/>
  <c r="H1009" i="1" s="1"/>
  <c r="C1009" i="1"/>
  <c r="H1008" i="1"/>
  <c r="G1008" i="1"/>
  <c r="D1008" i="1"/>
  <c r="C1008" i="1"/>
  <c r="D1007" i="1"/>
  <c r="H1007" i="1" s="1"/>
  <c r="C1007" i="1"/>
  <c r="H1006" i="1"/>
  <c r="G1006" i="1"/>
  <c r="D1006" i="1"/>
  <c r="C1006" i="1"/>
  <c r="H1005" i="1"/>
  <c r="G1005" i="1"/>
  <c r="D1005" i="1"/>
  <c r="C1005" i="1"/>
  <c r="H1004" i="1"/>
  <c r="D1004" i="1"/>
  <c r="G1004" i="1" s="1"/>
  <c r="C1004" i="1"/>
  <c r="D1003" i="1"/>
  <c r="H1003" i="1" s="1"/>
  <c r="C1003" i="1"/>
  <c r="H1002" i="1"/>
  <c r="G1002" i="1"/>
  <c r="D1002" i="1"/>
  <c r="C1002" i="1"/>
  <c r="H1001" i="1"/>
  <c r="G1001" i="1"/>
  <c r="D1001" i="1"/>
  <c r="C1001" i="1"/>
  <c r="H1000" i="1"/>
  <c r="D1000" i="1"/>
  <c r="G1000" i="1" s="1"/>
  <c r="C1000" i="1"/>
  <c r="H999" i="1"/>
  <c r="G999" i="1"/>
  <c r="D999" i="1"/>
  <c r="C999" i="1"/>
  <c r="H998" i="1"/>
  <c r="D998" i="1"/>
  <c r="G998" i="1" s="1"/>
  <c r="C998" i="1"/>
  <c r="D997" i="1"/>
  <c r="H997" i="1" s="1"/>
  <c r="C997" i="1"/>
  <c r="H996" i="1"/>
  <c r="D996" i="1"/>
  <c r="G996" i="1" s="1"/>
  <c r="C996" i="1"/>
  <c r="H995" i="1"/>
  <c r="G995" i="1"/>
  <c r="D995" i="1"/>
  <c r="C995" i="1"/>
  <c r="H994" i="1"/>
  <c r="G994" i="1"/>
  <c r="D994" i="1"/>
  <c r="C994" i="1"/>
  <c r="H993" i="1"/>
  <c r="G993" i="1"/>
  <c r="D993" i="1"/>
  <c r="C993" i="1"/>
  <c r="H992" i="1"/>
  <c r="D992" i="1"/>
  <c r="G992" i="1" s="1"/>
  <c r="C992" i="1"/>
  <c r="D991" i="1"/>
  <c r="G991" i="1" s="1"/>
  <c r="C991" i="1"/>
  <c r="H989" i="1"/>
  <c r="G989" i="1"/>
  <c r="D989" i="1"/>
  <c r="C989" i="1"/>
  <c r="H988" i="1"/>
  <c r="G988" i="1"/>
  <c r="D988" i="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D816" i="1"/>
  <c r="G816" i="1" s="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D712" i="1"/>
  <c r="G712" i="1" s="1"/>
  <c r="C712" i="1"/>
  <c r="H711" i="1"/>
  <c r="D711" i="1"/>
  <c r="G711" i="1" s="1"/>
  <c r="C711" i="1"/>
  <c r="H710" i="1"/>
  <c r="G710" i="1"/>
  <c r="D710" i="1"/>
  <c r="C710" i="1"/>
  <c r="D709" i="1"/>
  <c r="H709" i="1" s="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H645" i="1"/>
  <c r="G645" i="1"/>
  <c r="D645" i="1"/>
  <c r="C645" i="1"/>
  <c r="H644" i="1"/>
  <c r="G644" i="1"/>
  <c r="D644" i="1"/>
  <c r="C644" i="1"/>
  <c r="H643" i="1"/>
  <c r="G643" i="1"/>
  <c r="D643" i="1"/>
  <c r="C643" i="1"/>
  <c r="H642" i="1"/>
  <c r="G642" i="1"/>
  <c r="D642" i="1"/>
  <c r="C642" i="1"/>
  <c r="H641" i="1"/>
  <c r="D641" i="1"/>
  <c r="G641" i="1" s="1"/>
  <c r="C641"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G413" i="1" s="1"/>
  <c r="C413" i="1"/>
  <c r="H406" i="1"/>
  <c r="G406" i="1"/>
  <c r="D406" i="1"/>
  <c r="C406" i="1"/>
  <c r="D405" i="1"/>
  <c r="G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D370" i="1"/>
  <c r="G370" i="1" s="1"/>
  <c r="C370" i="1"/>
  <c r="H369" i="1"/>
  <c r="G369" i="1"/>
  <c r="D369" i="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D292" i="1"/>
  <c r="G292" i="1" s="1"/>
  <c r="C292" i="1"/>
  <c r="H291" i="1"/>
  <c r="G291" i="1"/>
  <c r="D291" i="1"/>
  <c r="C291" i="1"/>
  <c r="D290" i="1"/>
  <c r="G290" i="1" s="1"/>
  <c r="C290"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D263" i="1"/>
  <c r="G263" i="1" s="1"/>
  <c r="C263" i="1"/>
  <c r="H262" i="1"/>
  <c r="G262" i="1"/>
  <c r="D262" i="1"/>
  <c r="C262" i="1"/>
  <c r="H261" i="1"/>
  <c r="G261" i="1"/>
  <c r="D261" i="1"/>
  <c r="C261" i="1"/>
  <c r="H260" i="1"/>
  <c r="G260" i="1"/>
  <c r="D260" i="1"/>
  <c r="C260" i="1"/>
  <c r="H258" i="1"/>
  <c r="G258" i="1"/>
  <c r="D258" i="1"/>
  <c r="C258" i="1"/>
  <c r="H257" i="1"/>
  <c r="G257" i="1"/>
  <c r="D257" i="1"/>
  <c r="C257" i="1"/>
  <c r="H256" i="1"/>
  <c r="D256" i="1"/>
  <c r="G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D190" i="1"/>
  <c r="G190" i="1" s="1"/>
  <c r="C190" i="1"/>
  <c r="H189" i="1"/>
  <c r="D189" i="1"/>
  <c r="G189" i="1" s="1"/>
  <c r="C189" i="1"/>
  <c r="H188" i="1"/>
  <c r="D188" i="1"/>
  <c r="G188" i="1" s="1"/>
  <c r="C188" i="1"/>
  <c r="H187" i="1"/>
  <c r="G187" i="1"/>
  <c r="D187" i="1"/>
  <c r="C187" i="1"/>
  <c r="H186" i="1"/>
  <c r="G186" i="1"/>
  <c r="D186" i="1"/>
  <c r="C186" i="1"/>
  <c r="H185" i="1"/>
  <c r="G185" i="1"/>
  <c r="D185" i="1"/>
  <c r="C185" i="1"/>
  <c r="C184" i="1"/>
  <c r="H183" i="1"/>
  <c r="D183" i="1"/>
  <c r="G183" i="1" s="1"/>
  <c r="C183" i="1"/>
  <c r="H182" i="1"/>
  <c r="G182" i="1"/>
  <c r="D182" i="1"/>
  <c r="C182" i="1"/>
  <c r="H181" i="1"/>
  <c r="D181" i="1"/>
  <c r="G181" i="1" s="1"/>
  <c r="C181" i="1"/>
  <c r="H180" i="1"/>
  <c r="G180" i="1"/>
  <c r="D180" i="1"/>
  <c r="C180" i="1"/>
  <c r="H179" i="1"/>
  <c r="G179" i="1"/>
  <c r="D179" i="1"/>
  <c r="C179" i="1"/>
  <c r="D178" i="1"/>
  <c r="H178" i="1" s="1"/>
  <c r="C178" i="1"/>
  <c r="H177" i="1"/>
  <c r="D177" i="1"/>
  <c r="G177" i="1" s="1"/>
  <c r="C177" i="1"/>
  <c r="H176" i="1"/>
  <c r="D176" i="1"/>
  <c r="G176" i="1" s="1"/>
  <c r="C176" i="1"/>
  <c r="H175" i="1"/>
  <c r="D175" i="1"/>
  <c r="G175" i="1" s="1"/>
  <c r="C175" i="1"/>
  <c r="H174" i="1"/>
  <c r="D174" i="1"/>
  <c r="G174" i="1" s="1"/>
  <c r="C174" i="1"/>
  <c r="D173" i="1"/>
  <c r="H173" i="1" s="1"/>
  <c r="C173" i="1"/>
  <c r="H172" i="1"/>
  <c r="G172" i="1"/>
  <c r="D172" i="1"/>
  <c r="C172" i="1"/>
  <c r="H171" i="1"/>
  <c r="G171" i="1"/>
  <c r="D171" i="1"/>
  <c r="C171" i="1"/>
  <c r="H170" i="1"/>
  <c r="D170" i="1"/>
  <c r="G170" i="1" s="1"/>
  <c r="C170" i="1"/>
  <c r="D169" i="1"/>
  <c r="H169" i="1" s="1"/>
  <c r="C169" i="1"/>
  <c r="H168" i="1"/>
  <c r="G168" i="1"/>
  <c r="D168" i="1"/>
  <c r="C168" i="1"/>
  <c r="H167" i="1"/>
  <c r="G167" i="1"/>
  <c r="D167" i="1"/>
  <c r="C167" i="1"/>
  <c r="H166" i="1"/>
  <c r="D166" i="1"/>
  <c r="G166" i="1" s="1"/>
  <c r="C166" i="1"/>
  <c r="D165" i="1"/>
  <c r="G165" i="1" s="1"/>
  <c r="C165" i="1"/>
  <c r="D164" i="1"/>
  <c r="H164" i="1" s="1"/>
  <c r="C164" i="1"/>
  <c r="D163" i="1"/>
  <c r="H163" i="1" s="1"/>
  <c r="C163" i="1"/>
  <c r="H162" i="1"/>
  <c r="G162" i="1"/>
  <c r="D162" i="1"/>
  <c r="C162" i="1"/>
  <c r="D161" i="1"/>
  <c r="H161" i="1" s="1"/>
  <c r="C161" i="1"/>
  <c r="D160" i="1"/>
  <c r="H160" i="1" s="1"/>
  <c r="C160" i="1"/>
  <c r="H158" i="1"/>
  <c r="G158" i="1"/>
  <c r="D158" i="1"/>
  <c r="C158" i="1"/>
  <c r="H157" i="1"/>
  <c r="D157" i="1"/>
  <c r="G157" i="1" s="1"/>
  <c r="C157" i="1"/>
  <c r="H156" i="1"/>
  <c r="G156" i="1"/>
  <c r="D156" i="1"/>
  <c r="C156" i="1"/>
  <c r="C155" i="1"/>
  <c r="H154" i="1"/>
  <c r="G154" i="1"/>
  <c r="D154" i="1"/>
  <c r="C154" i="1"/>
  <c r="H153" i="1"/>
  <c r="D153" i="1"/>
  <c r="G153" i="1" s="1"/>
  <c r="C153" i="1"/>
  <c r="H152" i="1"/>
  <c r="D152" i="1"/>
  <c r="G152" i="1" s="1"/>
  <c r="C152" i="1"/>
  <c r="H151" i="1"/>
  <c r="D151" i="1"/>
  <c r="G151" i="1" s="1"/>
  <c r="C151" i="1"/>
  <c r="H150" i="1"/>
  <c r="G150" i="1"/>
  <c r="D150" i="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G130" i="1"/>
  <c r="D130" i="1"/>
  <c r="C130" i="1"/>
  <c r="H128" i="1"/>
  <c r="G128" i="1"/>
  <c r="D128" i="1"/>
  <c r="C128" i="1"/>
  <c r="H127" i="1"/>
  <c r="G127" i="1"/>
  <c r="D127" i="1"/>
  <c r="C127" i="1"/>
  <c r="H126" i="1"/>
  <c r="G126" i="1"/>
  <c r="D126" i="1"/>
  <c r="C126" i="1"/>
  <c r="G125" i="1"/>
  <c r="D125" i="1"/>
  <c r="H125" i="1" s="1"/>
  <c r="C125" i="1"/>
  <c r="G124" i="1"/>
  <c r="D124" i="1"/>
  <c r="H124" i="1" s="1"/>
  <c r="C124" i="1"/>
  <c r="D123" i="1"/>
  <c r="G123" i="1" s="1"/>
  <c r="C123" i="1"/>
  <c r="H122" i="1"/>
  <c r="G122" i="1"/>
  <c r="D122" i="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G64"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224" i="1" l="1"/>
  <c r="H1223" i="1"/>
  <c r="G1215" i="1"/>
  <c r="G1216" i="1"/>
  <c r="H1218" i="1"/>
  <c r="F246" i="5"/>
  <c r="E282" i="9"/>
  <c r="B282" i="9" s="1"/>
  <c r="H288" i="1"/>
  <c r="H30" i="3"/>
  <c r="C1453" i="1"/>
  <c r="H1453" i="1" s="1"/>
  <c r="D5" i="7"/>
  <c r="C1436" i="1" s="1"/>
  <c r="G1503" i="1"/>
  <c r="C1483" i="1"/>
  <c r="G1483" i="1" s="1"/>
  <c r="H1488" i="1"/>
  <c r="H1483" i="1"/>
  <c r="G1484" i="1"/>
  <c r="G1420" i="1"/>
  <c r="I27" i="3"/>
  <c r="D1408" i="1"/>
  <c r="F115" i="6"/>
  <c r="E283" i="9"/>
  <c r="B283" i="9" s="1"/>
  <c r="F239" i="5"/>
  <c r="G1155" i="1"/>
  <c r="G1139" i="1"/>
  <c r="G1030" i="1"/>
  <c r="H1030" i="1"/>
  <c r="H1013" i="1"/>
  <c r="G1007" i="1"/>
  <c r="G1009" i="1"/>
  <c r="G1003" i="1"/>
  <c r="G997" i="1"/>
  <c r="H991" i="1"/>
  <c r="E12" i="5"/>
  <c r="D990" i="1" s="1"/>
  <c r="G986" i="1"/>
  <c r="G987" i="1"/>
  <c r="E40" i="9"/>
  <c r="B40" i="9" s="1"/>
  <c r="G709" i="1"/>
  <c r="G670" i="1"/>
  <c r="E23" i="9"/>
  <c r="B23" i="9" s="1"/>
  <c r="G647" i="1"/>
  <c r="E275" i="9"/>
  <c r="B275" i="9" s="1"/>
  <c r="F383" i="4"/>
  <c r="E363" i="4"/>
  <c r="D358" i="1" s="1"/>
  <c r="H364" i="1"/>
  <c r="B226" i="9"/>
  <c r="E263" i="4"/>
  <c r="D259" i="1" s="1"/>
  <c r="G255" i="1"/>
  <c r="E68" i="9"/>
  <c r="B68" i="9" s="1"/>
  <c r="F210" i="4"/>
  <c r="D184" i="1"/>
  <c r="E47" i="9"/>
  <c r="B47" i="9" s="1"/>
  <c r="F223" i="9"/>
  <c r="B223" i="9" s="1"/>
  <c r="B222" i="9"/>
  <c r="E44" i="9"/>
  <c r="B44" i="9" s="1"/>
  <c r="F220" i="9"/>
  <c r="B220" i="9" s="1"/>
  <c r="G178" i="1"/>
  <c r="G173" i="1"/>
  <c r="G169" i="1"/>
  <c r="H165" i="1"/>
  <c r="G164" i="1"/>
  <c r="G163" i="1"/>
  <c r="G160" i="1"/>
  <c r="G161" i="1"/>
  <c r="G155" i="1"/>
  <c r="H155" i="1"/>
  <c r="F159" i="4"/>
  <c r="B218" i="9"/>
  <c r="E152" i="4"/>
  <c r="H21" i="9" s="1"/>
  <c r="H123" i="1"/>
  <c r="H121" i="1"/>
  <c r="F74" i="4"/>
  <c r="E31" i="9"/>
  <c r="B31" i="9" s="1"/>
  <c r="H405" i="1"/>
  <c r="H290" i="1"/>
  <c r="H413" i="1"/>
  <c r="H289" i="1"/>
  <c r="G289" i="1"/>
  <c r="E273" i="9"/>
  <c r="B273" i="9" s="1"/>
  <c r="E644" i="4"/>
  <c r="D638" i="1" s="1"/>
  <c r="G288" i="1"/>
  <c r="C412" i="1"/>
  <c r="D412" i="1"/>
  <c r="H411" i="1"/>
  <c r="G411" i="1"/>
  <c r="H192" i="1"/>
  <c r="G192" i="1"/>
  <c r="D3" i="1"/>
  <c r="F164" i="4"/>
  <c r="D163" i="4"/>
  <c r="F629" i="4"/>
  <c r="D625" i="4"/>
  <c r="F207" i="5"/>
  <c r="D206" i="5"/>
  <c r="E258" i="5"/>
  <c r="D1235" i="1" s="1"/>
  <c r="F259" i="5"/>
  <c r="F99" i="6"/>
  <c r="D89" i="6"/>
  <c r="I36" i="3"/>
  <c r="C1576" i="1"/>
  <c r="H1472" i="1"/>
  <c r="G1472" i="1"/>
  <c r="J1472" i="1"/>
  <c r="H1490" i="1"/>
  <c r="G1490" i="1"/>
  <c r="G1439" i="1"/>
  <c r="J1439" i="1"/>
  <c r="G1441" i="1"/>
  <c r="J1441" i="1"/>
  <c r="G1443" i="1"/>
  <c r="J1443" i="1"/>
  <c r="H1447" i="1"/>
  <c r="G1447" i="1"/>
  <c r="H1449" i="1"/>
  <c r="G1449" i="1"/>
  <c r="I1449" i="1" s="1"/>
  <c r="H1451" i="1"/>
  <c r="G1451" i="1"/>
  <c r="G1453" i="1"/>
  <c r="H1455" i="1"/>
  <c r="G1455" i="1"/>
  <c r="H1457" i="1"/>
  <c r="G1457" i="1"/>
  <c r="I1457" i="1" s="1"/>
  <c r="H1459" i="1"/>
  <c r="G1459" i="1"/>
  <c r="H1461" i="1"/>
  <c r="G1461" i="1"/>
  <c r="H1468" i="1"/>
  <c r="G1468" i="1"/>
  <c r="J1468" i="1"/>
  <c r="H1479" i="1"/>
  <c r="G1479" i="1"/>
  <c r="J1479" i="1"/>
  <c r="H1522" i="1"/>
  <c r="G1522" i="1"/>
  <c r="H1534" i="1"/>
  <c r="G1534" i="1"/>
  <c r="H1542" i="1"/>
  <c r="G1542" i="1"/>
  <c r="H1566" i="1"/>
  <c r="G1566" i="1"/>
  <c r="H1578" i="1"/>
  <c r="G1578" i="1"/>
  <c r="F196" i="4"/>
  <c r="F351" i="4"/>
  <c r="F455" i="4"/>
  <c r="D421" i="4"/>
  <c r="D177" i="5"/>
  <c r="F180" i="5"/>
  <c r="I24" i="3"/>
  <c r="H29" i="3"/>
  <c r="H1486" i="1"/>
  <c r="G1486" i="1"/>
  <c r="H1494" i="1"/>
  <c r="G1494" i="1"/>
  <c r="C1184" i="1"/>
  <c r="C1393" i="1"/>
  <c r="H1402" i="1"/>
  <c r="H1406" i="1"/>
  <c r="H1410" i="1"/>
  <c r="H1414" i="1"/>
  <c r="H1418" i="1"/>
  <c r="H1422" i="1"/>
  <c r="H1426" i="1"/>
  <c r="H1430" i="1"/>
  <c r="H1434" i="1"/>
  <c r="H1466" i="1"/>
  <c r="G1466" i="1"/>
  <c r="I1466" i="1" s="1"/>
  <c r="J1466" i="1"/>
  <c r="H1477" i="1"/>
  <c r="G1477" i="1"/>
  <c r="J1477" i="1"/>
  <c r="H1502" i="1"/>
  <c r="G1502" i="1"/>
  <c r="H1506" i="1"/>
  <c r="G1506" i="1"/>
  <c r="H1510" i="1"/>
  <c r="G1510" i="1"/>
  <c r="H1514" i="1"/>
  <c r="G1514" i="1"/>
  <c r="H1530" i="1"/>
  <c r="G1530" i="1"/>
  <c r="G1535" i="1"/>
  <c r="H1538" i="1"/>
  <c r="G1538" i="1"/>
  <c r="H1554" i="1"/>
  <c r="G1554" i="1"/>
  <c r="H1562" i="1"/>
  <c r="G1562" i="1"/>
  <c r="D50" i="4"/>
  <c r="D224" i="4"/>
  <c r="F253" i="4"/>
  <c r="D252" i="4"/>
  <c r="F304" i="4"/>
  <c r="D299" i="4"/>
  <c r="D311" i="4"/>
  <c r="E515" i="4"/>
  <c r="D509" i="1" s="1"/>
  <c r="F594" i="4"/>
  <c r="D593" i="4"/>
  <c r="F119" i="5"/>
  <c r="D118" i="5"/>
  <c r="H308" i="9"/>
  <c r="E176" i="5"/>
  <c r="H1482" i="1"/>
  <c r="G1482" i="1"/>
  <c r="H1498" i="1"/>
  <c r="G1498" i="1"/>
  <c r="H1546" i="1"/>
  <c r="G1546" i="1"/>
  <c r="H1570" i="1"/>
  <c r="G1570" i="1"/>
  <c r="D1236" i="1"/>
  <c r="H1401" i="1"/>
  <c r="H1405" i="1"/>
  <c r="H1409" i="1"/>
  <c r="H1413" i="1"/>
  <c r="H1417" i="1"/>
  <c r="H1421" i="1"/>
  <c r="H1425" i="1"/>
  <c r="H1429" i="1"/>
  <c r="H1433" i="1"/>
  <c r="H1439" i="1"/>
  <c r="I1440" i="1"/>
  <c r="H1441" i="1"/>
  <c r="I1442" i="1"/>
  <c r="H1443" i="1"/>
  <c r="I1444" i="1"/>
  <c r="H1445" i="1"/>
  <c r="I1446" i="1"/>
  <c r="I1448" i="1"/>
  <c r="I1450" i="1"/>
  <c r="I1452" i="1"/>
  <c r="H1454" i="1"/>
  <c r="G1454" i="1"/>
  <c r="I1456" i="1"/>
  <c r="I1458" i="1"/>
  <c r="I1460" i="1"/>
  <c r="H1462" i="1"/>
  <c r="G1462" i="1"/>
  <c r="I1462" i="1" s="1"/>
  <c r="H1464" i="1"/>
  <c r="G1464" i="1"/>
  <c r="J1464" i="1"/>
  <c r="H1474" i="1"/>
  <c r="G1474" i="1"/>
  <c r="J1474" i="1"/>
  <c r="H1526" i="1"/>
  <c r="G1526" i="1"/>
  <c r="H1550" i="1"/>
  <c r="G1550" i="1"/>
  <c r="G1555" i="1"/>
  <c r="H1558" i="1"/>
  <c r="G1558" i="1"/>
  <c r="H1574" i="1"/>
  <c r="G1574" i="1"/>
  <c r="D7" i="4"/>
  <c r="D106" i="4"/>
  <c r="F134" i="4"/>
  <c r="D133" i="4"/>
  <c r="E163" i="4"/>
  <c r="F169" i="4"/>
  <c r="D215" i="4"/>
  <c r="F216" i="4"/>
  <c r="D643" i="4"/>
  <c r="F416" i="4"/>
  <c r="D644" i="4"/>
  <c r="E567" i="4"/>
  <c r="D561" i="1" s="1"/>
  <c r="D580" i="4"/>
  <c r="F585" i="4"/>
  <c r="F8" i="5"/>
  <c r="D5" i="6"/>
  <c r="G21" i="9"/>
  <c r="F177" i="4"/>
  <c r="E252" i="4"/>
  <c r="D248" i="1" s="1"/>
  <c r="D363" i="4"/>
  <c r="D350" i="4" s="1"/>
  <c r="D396" i="4"/>
  <c r="E643" i="4"/>
  <c r="D637" i="1" s="1"/>
  <c r="D12" i="5"/>
  <c r="F45" i="5"/>
  <c r="F70" i="5"/>
  <c r="D69" i="5"/>
  <c r="D245" i="5"/>
  <c r="F130" i="6"/>
  <c r="D129" i="6"/>
  <c r="G1481" i="1"/>
  <c r="G1485" i="1"/>
  <c r="G1489" i="1"/>
  <c r="G1493" i="1"/>
  <c r="G1497" i="1"/>
  <c r="G1501" i="1"/>
  <c r="G1505" i="1"/>
  <c r="G1509" i="1"/>
  <c r="G1513" i="1"/>
  <c r="G1521" i="1"/>
  <c r="G1525" i="1"/>
  <c r="G1529" i="1"/>
  <c r="G1533" i="1"/>
  <c r="G1537" i="1"/>
  <c r="G1541" i="1"/>
  <c r="G1545" i="1"/>
  <c r="G1549" i="1"/>
  <c r="G1553" i="1"/>
  <c r="G1557" i="1"/>
  <c r="G1561" i="1"/>
  <c r="G1565" i="1"/>
  <c r="G1569" i="1"/>
  <c r="G1573" i="1"/>
  <c r="G1577" i="1"/>
  <c r="D263" i="4"/>
  <c r="F460" i="4"/>
  <c r="D459" i="4"/>
  <c r="E472" i="4"/>
  <c r="D466" i="1" s="1"/>
  <c r="E484" i="4"/>
  <c r="D478" i="1" s="1"/>
  <c r="E529" i="4"/>
  <c r="F238" i="5"/>
  <c r="E35" i="6"/>
  <c r="D42" i="8"/>
  <c r="D49" i="8"/>
  <c r="E124" i="4"/>
  <c r="E6" i="4" s="1"/>
  <c r="E224" i="4"/>
  <c r="D220" i="1" s="1"/>
  <c r="F259" i="4"/>
  <c r="E311" i="4"/>
  <c r="D306" i="1" s="1"/>
  <c r="G189" i="9"/>
  <c r="E189" i="9" s="1"/>
  <c r="B189" i="9" s="1"/>
  <c r="F522" i="4"/>
  <c r="F530" i="4"/>
  <c r="D529" i="4"/>
  <c r="G310" i="9"/>
  <c r="E310" i="9" s="1"/>
  <c r="B310" i="9" s="1"/>
  <c r="F190" i="5"/>
  <c r="F36" i="6"/>
  <c r="D35" i="6"/>
  <c r="F122" i="6"/>
  <c r="D114" i="6"/>
  <c r="E5" i="7"/>
  <c r="G316" i="9" s="1"/>
  <c r="E316" i="9" s="1"/>
  <c r="E143" i="9"/>
  <c r="B143" i="9" s="1"/>
  <c r="E146" i="5"/>
  <c r="D1124" i="1" s="1"/>
  <c r="E291" i="9"/>
  <c r="B291" i="9" s="1"/>
  <c r="E43" i="9"/>
  <c r="B43" i="9" s="1"/>
  <c r="B49" i="9"/>
  <c r="E59" i="9"/>
  <c r="B59" i="9" s="1"/>
  <c r="B65" i="9"/>
  <c r="E75" i="9"/>
  <c r="B75" i="9" s="1"/>
  <c r="B81" i="9"/>
  <c r="E91" i="9"/>
  <c r="B91" i="9" s="1"/>
  <c r="B97" i="9"/>
  <c r="E107" i="9"/>
  <c r="B107" i="9" s="1"/>
  <c r="B113" i="9"/>
  <c r="E123" i="9"/>
  <c r="B123" i="9" s="1"/>
  <c r="B129" i="9"/>
  <c r="E139" i="9"/>
  <c r="B139" i="9" s="1"/>
  <c r="E290" i="9"/>
  <c r="B290" i="9" s="1"/>
  <c r="E147" i="9"/>
  <c r="B147" i="9" s="1"/>
  <c r="B153" i="9"/>
  <c r="B41" i="9"/>
  <c r="E51" i="9"/>
  <c r="B51" i="9" s="1"/>
  <c r="B57" i="9"/>
  <c r="E67" i="9"/>
  <c r="B67" i="9" s="1"/>
  <c r="B73" i="9"/>
  <c r="E83" i="9"/>
  <c r="B83" i="9" s="1"/>
  <c r="B89" i="9"/>
  <c r="E99" i="9"/>
  <c r="B99" i="9" s="1"/>
  <c r="B105" i="9"/>
  <c r="E115" i="9"/>
  <c r="B115" i="9" s="1"/>
  <c r="B121" i="9"/>
  <c r="E131" i="9"/>
  <c r="B131" i="9" s="1"/>
  <c r="B137" i="9"/>
  <c r="B149" i="9"/>
  <c r="E159" i="9"/>
  <c r="B159" i="9" s="1"/>
  <c r="H165" i="9"/>
  <c r="G166" i="9"/>
  <c r="G187" i="9"/>
  <c r="E187" i="9" s="1"/>
  <c r="B187" i="9" s="1"/>
  <c r="G191" i="9"/>
  <c r="E191" i="9" s="1"/>
  <c r="B191" i="9" s="1"/>
  <c r="F219" i="9"/>
  <c r="B219" i="9" s="1"/>
  <c r="B236" i="9"/>
  <c r="B244" i="9"/>
  <c r="F259" i="9"/>
  <c r="B259" i="9" s="1"/>
  <c r="G280" i="9"/>
  <c r="E280" i="9" s="1"/>
  <c r="B280" i="9" s="1"/>
  <c r="H166" i="9"/>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90" i="9"/>
  <c r="E190" i="9" s="1"/>
  <c r="B190" i="9" s="1"/>
  <c r="F215" i="9"/>
  <c r="B215" i="9" s="1"/>
  <c r="B234" i="9"/>
  <c r="B242" i="9"/>
  <c r="B250" i="9"/>
  <c r="F255" i="9"/>
  <c r="B255"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B192" i="9" s="1"/>
  <c r="I10" i="9"/>
  <c r="G161" i="9"/>
  <c r="E161" i="9" s="1"/>
  <c r="B161" i="9" s="1"/>
  <c r="G162" i="9"/>
  <c r="E162" i="9" s="1"/>
  <c r="B162" i="9" s="1"/>
  <c r="G163" i="9"/>
  <c r="E163" i="9" s="1"/>
  <c r="B163" i="9" s="1"/>
  <c r="G164" i="9"/>
  <c r="E164" i="9" s="1"/>
  <c r="B164" i="9" s="1"/>
  <c r="G165" i="9"/>
  <c r="E165" i="9" s="1"/>
  <c r="B165" i="9" s="1"/>
  <c r="G188" i="9"/>
  <c r="E188" i="9" s="1"/>
  <c r="B188" i="9" s="1"/>
  <c r="B288" i="9"/>
  <c r="B292" i="9"/>
  <c r="B300" i="9"/>
  <c r="E7" i="5" l="1"/>
  <c r="E350" i="4"/>
  <c r="E408" i="4" s="1"/>
  <c r="D403" i="1" s="1"/>
  <c r="G184" i="1"/>
  <c r="H184" i="1"/>
  <c r="E21" i="9"/>
  <c r="B21" i="9" s="1"/>
  <c r="F152" i="4"/>
  <c r="D148" i="1"/>
  <c r="G412" i="1"/>
  <c r="H412" i="1"/>
  <c r="F350" i="4"/>
  <c r="C345" i="1"/>
  <c r="B316" i="9"/>
  <c r="E315" i="9"/>
  <c r="I10" i="3" s="1"/>
  <c r="I16" i="3"/>
  <c r="E412" i="4"/>
  <c r="D2" i="1"/>
  <c r="E166" i="9"/>
  <c r="B166" i="9" s="1"/>
  <c r="H1124" i="1"/>
  <c r="G1124" i="1"/>
  <c r="F114" i="6"/>
  <c r="H27" i="3"/>
  <c r="C1408" i="1"/>
  <c r="I34" i="3"/>
  <c r="C1517" i="1"/>
  <c r="E528" i="4"/>
  <c r="D523" i="1"/>
  <c r="F245" i="5"/>
  <c r="C1222" i="1"/>
  <c r="F12" i="5"/>
  <c r="C990" i="1"/>
  <c r="D141" i="6"/>
  <c r="F5" i="6"/>
  <c r="H24" i="3"/>
  <c r="C1299" i="1"/>
  <c r="F644" i="4"/>
  <c r="C638" i="1"/>
  <c r="E298" i="4"/>
  <c r="E151" i="4"/>
  <c r="D159" i="1"/>
  <c r="F7" i="4"/>
  <c r="C3" i="1"/>
  <c r="D6" i="4"/>
  <c r="H509" i="1"/>
  <c r="G509" i="1"/>
  <c r="F252" i="4"/>
  <c r="C248" i="1"/>
  <c r="E420" i="4"/>
  <c r="G1576" i="1"/>
  <c r="H1576" i="1"/>
  <c r="F625" i="4"/>
  <c r="C619" i="1"/>
  <c r="H478" i="1"/>
  <c r="G478" i="1"/>
  <c r="F263" i="4"/>
  <c r="C259" i="1"/>
  <c r="D68" i="5"/>
  <c r="F69" i="5"/>
  <c r="C1047" i="1"/>
  <c r="F133" i="4"/>
  <c r="C129" i="1"/>
  <c r="E175" i="5"/>
  <c r="D1152" i="1" s="1"/>
  <c r="I22" i="3"/>
  <c r="D1153" i="1"/>
  <c r="E68" i="5"/>
  <c r="F311" i="4"/>
  <c r="C306" i="1"/>
  <c r="H1393" i="1"/>
  <c r="G1393" i="1"/>
  <c r="G308" i="9"/>
  <c r="E308" i="9" s="1"/>
  <c r="B308" i="9" s="1"/>
  <c r="D176" i="5"/>
  <c r="F177" i="5"/>
  <c r="C1154" i="1"/>
  <c r="I1443" i="1"/>
  <c r="I1439" i="1"/>
  <c r="H1235" i="1"/>
  <c r="G1235" i="1"/>
  <c r="F213" i="9"/>
  <c r="B213" i="9" s="1"/>
  <c r="F35" i="6"/>
  <c r="H25" i="3"/>
  <c r="C1329" i="1"/>
  <c r="F146" i="5"/>
  <c r="D120" i="1"/>
  <c r="F124" i="4"/>
  <c r="I25" i="3"/>
  <c r="D1329" i="1"/>
  <c r="H466" i="1"/>
  <c r="G466" i="1"/>
  <c r="F129" i="6"/>
  <c r="C1423" i="1"/>
  <c r="F396" i="4"/>
  <c r="C391" i="1"/>
  <c r="F580" i="4"/>
  <c r="C574" i="1"/>
  <c r="F643" i="4"/>
  <c r="C637" i="1"/>
  <c r="F215" i="4"/>
  <c r="C211" i="1"/>
  <c r="I1464" i="1"/>
  <c r="F593" i="4"/>
  <c r="C587" i="1"/>
  <c r="F299" i="4"/>
  <c r="D298" i="4"/>
  <c r="C294" i="1"/>
  <c r="F224" i="4"/>
  <c r="C220" i="1"/>
  <c r="I1477" i="1"/>
  <c r="G1184" i="1"/>
  <c r="H1184" i="1"/>
  <c r="E141" i="6"/>
  <c r="F421" i="4"/>
  <c r="D420" i="4"/>
  <c r="C415" i="1"/>
  <c r="I1468" i="1"/>
  <c r="I1459" i="1"/>
  <c r="I1455" i="1"/>
  <c r="I1451" i="1"/>
  <c r="I1447" i="1"/>
  <c r="I1472" i="1"/>
  <c r="F89" i="6"/>
  <c r="C1383" i="1"/>
  <c r="G311" i="9"/>
  <c r="E311" i="9" s="1"/>
  <c r="B311" i="9" s="1"/>
  <c r="F206" i="5"/>
  <c r="C1183" i="1"/>
  <c r="F163" i="4"/>
  <c r="D151" i="4"/>
  <c r="C159" i="1"/>
  <c r="H19" i="9"/>
  <c r="E19" i="9" s="1"/>
  <c r="B19" i="9" s="1"/>
  <c r="I29" i="3"/>
  <c r="D1436" i="1"/>
  <c r="D528" i="4"/>
  <c r="F529" i="4"/>
  <c r="C523" i="1"/>
  <c r="C1524" i="1"/>
  <c r="D43" i="8"/>
  <c r="G314" i="9" s="1"/>
  <c r="E314" i="9" s="1"/>
  <c r="B314" i="9" s="1"/>
  <c r="F459" i="4"/>
  <c r="C453" i="1"/>
  <c r="F363" i="4"/>
  <c r="C358" i="1"/>
  <c r="D7" i="5"/>
  <c r="H561" i="1"/>
  <c r="G561" i="1"/>
  <c r="D345" i="1"/>
  <c r="F106" i="4"/>
  <c r="C102" i="1"/>
  <c r="I1474" i="1"/>
  <c r="H1236" i="1"/>
  <c r="G1236" i="1"/>
  <c r="F118" i="5"/>
  <c r="C1096" i="1"/>
  <c r="F50" i="4"/>
  <c r="C46" i="1"/>
  <c r="D237" i="5"/>
  <c r="I1479" i="1"/>
  <c r="I1441" i="1"/>
  <c r="D985" i="1" l="1"/>
  <c r="I20" i="3"/>
  <c r="G148" i="1"/>
  <c r="H148" i="1"/>
  <c r="D6" i="5"/>
  <c r="F7" i="5"/>
  <c r="H20" i="3"/>
  <c r="C985" i="1"/>
  <c r="H1436" i="1"/>
  <c r="G1436" i="1"/>
  <c r="G211" i="1"/>
  <c r="H211" i="1"/>
  <c r="G619" i="1"/>
  <c r="H619" i="1"/>
  <c r="E635" i="4"/>
  <c r="D629" i="1" s="1"/>
  <c r="D414" i="1"/>
  <c r="H28" i="3"/>
  <c r="F141" i="6"/>
  <c r="C1435" i="1"/>
  <c r="H1222" i="1"/>
  <c r="G1222" i="1"/>
  <c r="H1517" i="1"/>
  <c r="G1517" i="1"/>
  <c r="G1408" i="1"/>
  <c r="H1408" i="1"/>
  <c r="E639" i="4"/>
  <c r="D407" i="1"/>
  <c r="I28" i="3"/>
  <c r="D1435" i="1"/>
  <c r="G220" i="1"/>
  <c r="H220" i="1"/>
  <c r="G574" i="1"/>
  <c r="H574" i="1"/>
  <c r="H453" i="1"/>
  <c r="G453" i="1"/>
  <c r="H523" i="1"/>
  <c r="G523" i="1"/>
  <c r="G1383" i="1"/>
  <c r="H1383" i="1"/>
  <c r="H415" i="1"/>
  <c r="G415" i="1"/>
  <c r="H587" i="1"/>
  <c r="G587" i="1"/>
  <c r="H1329" i="1"/>
  <c r="G1329" i="1"/>
  <c r="G1154" i="1"/>
  <c r="H1154" i="1"/>
  <c r="I21" i="3"/>
  <c r="D1046" i="1"/>
  <c r="E6" i="5"/>
  <c r="H129" i="1"/>
  <c r="G129" i="1"/>
  <c r="F68" i="5"/>
  <c r="H21" i="3"/>
  <c r="C1046" i="1"/>
  <c r="H248" i="1"/>
  <c r="G248" i="1"/>
  <c r="F6" i="4"/>
  <c r="H16" i="3"/>
  <c r="D412" i="4"/>
  <c r="C2" i="1"/>
  <c r="I17" i="3"/>
  <c r="E289" i="4"/>
  <c r="D147" i="1"/>
  <c r="H9" i="3"/>
  <c r="H1299" i="1"/>
  <c r="G1299" i="1"/>
  <c r="G318" i="9"/>
  <c r="E318" i="9" s="1"/>
  <c r="H345" i="1"/>
  <c r="G345" i="1"/>
  <c r="H1183" i="1"/>
  <c r="G1183" i="1"/>
  <c r="F420" i="4"/>
  <c r="D635" i="4"/>
  <c r="C414" i="1"/>
  <c r="H294" i="1"/>
  <c r="G294" i="1"/>
  <c r="H637" i="1"/>
  <c r="G637" i="1"/>
  <c r="G391" i="1"/>
  <c r="H391" i="1"/>
  <c r="H259" i="1"/>
  <c r="G259" i="1"/>
  <c r="G313" i="9"/>
  <c r="E313" i="9" s="1"/>
  <c r="H3" i="1"/>
  <c r="G3" i="1"/>
  <c r="E407" i="4"/>
  <c r="D402" i="1" s="1"/>
  <c r="D293" i="1"/>
  <c r="H990" i="1"/>
  <c r="G990" i="1"/>
  <c r="G1524" i="1"/>
  <c r="H1524" i="1"/>
  <c r="D289" i="4"/>
  <c r="F151" i="4"/>
  <c r="H17" i="3"/>
  <c r="C147" i="1"/>
  <c r="G1423" i="1"/>
  <c r="H1423" i="1"/>
  <c r="G1096" i="1"/>
  <c r="H1096" i="1"/>
  <c r="F237" i="5"/>
  <c r="H23" i="3"/>
  <c r="C1214" i="1"/>
  <c r="H102" i="1"/>
  <c r="G102" i="1"/>
  <c r="H46" i="1"/>
  <c r="G46" i="1"/>
  <c r="H358" i="1"/>
  <c r="G358" i="1"/>
  <c r="I35" i="3"/>
  <c r="C1518" i="1"/>
  <c r="H11" i="3" s="1"/>
  <c r="D636" i="4"/>
  <c r="F528" i="4"/>
  <c r="C522" i="1"/>
  <c r="G159" i="1"/>
  <c r="H159" i="1"/>
  <c r="F298" i="4"/>
  <c r="D407" i="4"/>
  <c r="C293" i="1"/>
  <c r="G120" i="1"/>
  <c r="H120" i="1"/>
  <c r="F176" i="5"/>
  <c r="H22" i="3"/>
  <c r="D175" i="5"/>
  <c r="C1153" i="1"/>
  <c r="G306" i="1"/>
  <c r="H306" i="1"/>
  <c r="H1047" i="1"/>
  <c r="G1047" i="1"/>
  <c r="H638" i="1"/>
  <c r="G638" i="1"/>
  <c r="E636" i="4"/>
  <c r="D630" i="1" s="1"/>
  <c r="D522" i="1"/>
  <c r="K1451" i="9"/>
  <c r="D408" i="4"/>
  <c r="N3" i="9" l="1"/>
  <c r="H1153" i="1"/>
  <c r="G1153" i="1"/>
  <c r="F636" i="4"/>
  <c r="C630" i="1"/>
  <c r="H147" i="1"/>
  <c r="G147" i="1"/>
  <c r="E317" i="9"/>
  <c r="I9" i="3" s="1"/>
  <c r="B318" i="9"/>
  <c r="G2" i="1"/>
  <c r="H2" i="1"/>
  <c r="H278" i="9"/>
  <c r="D984" i="1"/>
  <c r="H985" i="1"/>
  <c r="G985" i="1"/>
  <c r="F407" i="4"/>
  <c r="C402" i="1"/>
  <c r="H522" i="1"/>
  <c r="G522" i="1"/>
  <c r="F408" i="4"/>
  <c r="C403" i="1"/>
  <c r="F175" i="5"/>
  <c r="C1152" i="1"/>
  <c r="E312" i="9"/>
  <c r="I11" i="3" s="1"/>
  <c r="B313" i="9"/>
  <c r="H293" i="1"/>
  <c r="G293" i="1"/>
  <c r="H1518" i="1"/>
  <c r="G1518" i="1"/>
  <c r="G1214" i="1"/>
  <c r="H1214" i="1"/>
  <c r="H414" i="1"/>
  <c r="G414" i="1"/>
  <c r="E291" i="4"/>
  <c r="D287" i="1" s="1"/>
  <c r="D285" i="1"/>
  <c r="E413" i="4"/>
  <c r="E290" i="4"/>
  <c r="D286" i="1" s="1"/>
  <c r="D639" i="4"/>
  <c r="F412" i="4"/>
  <c r="C407" i="1"/>
  <c r="D633" i="1"/>
  <c r="G1435" i="1"/>
  <c r="H1435" i="1"/>
  <c r="C629" i="1"/>
  <c r="F635" i="4"/>
  <c r="D413" i="4"/>
  <c r="F289" i="4"/>
  <c r="D291" i="4"/>
  <c r="C285" i="1"/>
  <c r="K3" i="9"/>
  <c r="D290" i="4"/>
  <c r="G1046" i="1"/>
  <c r="H1046" i="1"/>
  <c r="G285" i="9"/>
  <c r="E285" i="9" s="1"/>
  <c r="B285" i="9" s="1"/>
  <c r="G278" i="9"/>
  <c r="F6" i="5"/>
  <c r="C984" i="1"/>
  <c r="E278" i="9" l="1"/>
  <c r="B278" i="9" s="1"/>
  <c r="H407" i="1"/>
  <c r="G407" i="1"/>
  <c r="G402" i="1"/>
  <c r="H402" i="1"/>
  <c r="H8" i="3"/>
  <c r="G984" i="1"/>
  <c r="H984" i="1"/>
  <c r="D415" i="4"/>
  <c r="D640" i="4"/>
  <c r="F413" i="4"/>
  <c r="C408" i="1"/>
  <c r="E640" i="4"/>
  <c r="E415" i="4"/>
  <c r="D410" i="1" s="1"/>
  <c r="D408" i="1"/>
  <c r="E414" i="4"/>
  <c r="D409" i="1" s="1"/>
  <c r="H630" i="1"/>
  <c r="G630" i="1"/>
  <c r="H403" i="1"/>
  <c r="G403" i="1"/>
  <c r="H285" i="1"/>
  <c r="G285" i="1"/>
  <c r="D414" i="4"/>
  <c r="H1152" i="1"/>
  <c r="G1152" i="1"/>
  <c r="E277" i="9"/>
  <c r="F290" i="4"/>
  <c r="C286" i="1"/>
  <c r="F291" i="4"/>
  <c r="C287" i="1"/>
  <c r="H629" i="1"/>
  <c r="G629" i="1"/>
  <c r="D641" i="4"/>
  <c r="F639" i="4"/>
  <c r="C633" i="1"/>
  <c r="D642" i="4" l="1"/>
  <c r="F640" i="4"/>
  <c r="C634" i="1"/>
  <c r="H286" i="1"/>
  <c r="G286" i="1"/>
  <c r="D634" i="1"/>
  <c r="E642" i="4"/>
  <c r="E641" i="4"/>
  <c r="F641" i="4" s="1"/>
  <c r="H633" i="1"/>
  <c r="G633" i="1"/>
  <c r="G408" i="1"/>
  <c r="H408" i="1"/>
  <c r="C635" i="1"/>
  <c r="D645" i="4"/>
  <c r="F415" i="4"/>
  <c r="C410" i="1"/>
  <c r="H287" i="1"/>
  <c r="G287" i="1"/>
  <c r="F414" i="4"/>
  <c r="C409" i="1"/>
  <c r="M3" i="9"/>
  <c r="I8" i="3"/>
  <c r="H409" i="1" l="1"/>
  <c r="G409" i="1"/>
  <c r="H18" i="3"/>
  <c r="C639" i="1"/>
  <c r="E646" i="4"/>
  <c r="D636" i="1"/>
  <c r="H410" i="1"/>
  <c r="G410" i="1"/>
  <c r="H634" i="1"/>
  <c r="G634" i="1"/>
  <c r="E645" i="4"/>
  <c r="F645" i="4" s="1"/>
  <c r="D635" i="1"/>
  <c r="D646" i="4"/>
  <c r="F642" i="4"/>
  <c r="C636" i="1"/>
  <c r="F646" i="4" l="1"/>
  <c r="H19" i="3"/>
  <c r="C640" i="1"/>
  <c r="I18" i="3"/>
  <c r="D639" i="1"/>
  <c r="H639" i="1" s="1"/>
  <c r="I19" i="3"/>
  <c r="D640" i="1"/>
  <c r="G276" i="9"/>
  <c r="E276" i="9" s="1"/>
  <c r="B276" i="9" s="1"/>
  <c r="H7" i="3"/>
  <c r="G635" i="1"/>
  <c r="G636" i="1"/>
  <c r="H636" i="1"/>
  <c r="H635" i="1"/>
  <c r="G639" i="1" l="1"/>
  <c r="H640" i="1"/>
  <c r="G640" i="1"/>
  <c r="J3" i="9"/>
  <c r="G274" i="9" l="1"/>
  <c r="M272" i="9"/>
  <c r="H274" i="9"/>
  <c r="L272" i="9"/>
  <c r="H18" i="9"/>
  <c r="G18" i="9"/>
  <c r="L15" i="9"/>
  <c r="M15" i="9"/>
  <c r="J10" i="9"/>
  <c r="M16" i="9"/>
  <c r="J8" i="9"/>
  <c r="G15" i="9"/>
  <c r="I6" i="9"/>
  <c r="K12" i="9"/>
  <c r="G17" i="9"/>
  <c r="K5" i="9"/>
  <c r="G16" i="9"/>
  <c r="I11" i="9"/>
  <c r="H16" i="9"/>
  <c r="I7" i="9"/>
  <c r="J11" i="9"/>
  <c r="I17" i="9"/>
  <c r="I5" i="9"/>
  <c r="K9" i="9"/>
  <c r="J17" i="9"/>
  <c r="K8" i="9"/>
  <c r="J13" i="9"/>
  <c r="J5" i="9"/>
  <c r="L16" i="9"/>
  <c r="K6" i="9"/>
  <c r="I12" i="9"/>
  <c r="H17" i="9"/>
  <c r="I8" i="9"/>
  <c r="J12" i="9"/>
  <c r="J6" i="9"/>
  <c r="K10" i="9"/>
  <c r="J9" i="9"/>
  <c r="H15" i="9"/>
  <c r="K7" i="9"/>
  <c r="I13" i="9"/>
  <c r="I9" i="9"/>
  <c r="K13" i="9"/>
  <c r="J7" i="9"/>
  <c r="K11" i="9"/>
  <c r="F16" i="9" l="1"/>
  <c r="E12" i="9"/>
  <c r="B12" i="9" s="1"/>
  <c r="E9" i="9"/>
  <c r="B9" i="9" s="1"/>
  <c r="E274" i="9"/>
  <c r="B274" i="9" s="1"/>
  <c r="E13" i="9"/>
  <c r="B13" i="9" s="1"/>
  <c r="E15" i="9"/>
  <c r="F272" i="9"/>
  <c r="B272" i="9" s="1"/>
  <c r="F15" i="9"/>
  <c r="E8" i="9"/>
  <c r="B8" i="9" s="1"/>
  <c r="E16" i="9"/>
  <c r="E6" i="9"/>
  <c r="B6" i="9" s="1"/>
  <c r="E10" i="9"/>
  <c r="B10" i="9" s="1"/>
  <c r="E7" i="9"/>
  <c r="B7" i="9" s="1"/>
  <c r="E5" i="9"/>
  <c r="E17" i="9"/>
  <c r="B17" i="9" s="1"/>
  <c r="E11" i="9"/>
  <c r="B11" i="9" s="1"/>
  <c r="E18" i="9"/>
  <c r="B18" i="9" s="1"/>
  <c r="E20" i="9" l="1"/>
  <c r="I7" i="3" s="1"/>
  <c r="B16" i="9"/>
  <c r="B15" i="9"/>
  <c r="F20" i="9"/>
  <c r="F14" i="9"/>
  <c r="E4" i="9"/>
  <c r="B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<sst xmlns="http://schemas.openxmlformats.org/spreadsheetml/2006/main" count="4374" uniqueCount="3426">
  <si>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</si>
  <si>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</si>
  <si>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</si>
  <si>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</si>
  <si>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</si>
  <si>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</si>
  <si>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</si>
  <si>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</si>
  <si>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</si>
  <si>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</si>
  <si>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</si>
  <si>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</si>
  <si>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</si>
  <si>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</si>
  <si>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</si>
  <si>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</si>
  <si>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</si>
  <si>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</si>
  <si>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</si>
  <si>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</si>
  <si>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</si>
  <si>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</si>
  <si>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</si>
  <si>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</si>
  <si>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</si>
  <si>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</si>
  <si>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</si>
  <si>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</si>
  <si>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</si>
  <si>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</si>
  <si>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</si>
  <si>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IVANA GORANA KOVAČIĆA GORNJE BAZJE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</si>
  <si>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</si>
  <si>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</si>
  <si>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</si>
  <si>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</si>
  <si>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</si>
  <si>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</si>
  <si>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</si>
  <si>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</si>
  <si>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</si>
  <si>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</si>
  <si>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</si>
  <si>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</si>
  <si>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</si>
  <si>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</si>
  <si>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</si>
  <si>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</si>
  <si>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</si>
  <si>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16205 - OSNOVNA ŠKOLA IVANA GORANA KOVAČIĆA GORNJE BAZJE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</si>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</sst>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1240799.5199999998</v>
      </c>
      <c r="D2" s="6">
        <f>'PR-RAS'!E6</f>
        <v>1847762.79</v>
      </c>
      <c r="E2" s="6">
        <v>0</v>
      </c>
      <c r="F2" s="6">
        <v>0</v>
      </c>
      <c r="G2" s="7">
        <f t="shared" ref="G2:G264" si="0">(B2/1000)*(C2*1+D2*2)</f>
        <v>4936.3251</v>
      </c>
      <c r="H2" s="7">
        <f t="shared" ref="H2:H264" si="1">ABS(C2-ROUND(C2,0))+ABS(D2-ROUND(D2,0))</f>
        <v>0.69000000017695129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1144670.7299999997</v>
      </c>
      <c r="D46" s="1">
        <f>'PR-RAS'!E50</f>
        <v>1789217.71</v>
      </c>
      <c r="E46" s="1">
        <v>0</v>
      </c>
      <c r="F46" s="1">
        <v>0</v>
      </c>
      <c r="G46" s="2">
        <f t="shared" si="0"/>
        <v>212539.77674999996</v>
      </c>
      <c r="H46" s="2">
        <f t="shared" si="1"/>
        <v>0.56000000028871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1096470.5899999999</v>
      </c>
      <c r="D64" s="1">
        <f>'PR-RAS'!E68</f>
        <v>1752701.27</v>
      </c>
      <c r="E64" s="1">
        <v>0</v>
      </c>
      <c r="F64" s="1">
        <v>0</v>
      </c>
      <c r="G64" s="2">
        <f t="shared" si="0"/>
        <v>289918.00718999997</v>
      </c>
      <c r="H64" s="2">
        <f t="shared" si="1"/>
        <v>0.68000000016763806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1069654.42</v>
      </c>
      <c r="D65" s="1">
        <f>'PR-RAS'!E69</f>
        <v>1718241.43</v>
      </c>
      <c r="E65" s="1">
        <v>0</v>
      </c>
      <c r="F65" s="1">
        <v>0</v>
      </c>
      <c r="G65" s="2">
        <f t="shared" si="0"/>
        <v>288392.78591999994</v>
      </c>
      <c r="H65" s="2">
        <f t="shared" si="1"/>
        <v>0.84999999986030161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26816.17</v>
      </c>
      <c r="D66" s="1">
        <f>'PR-RAS'!E70</f>
        <v>34459.839999999997</v>
      </c>
      <c r="E66" s="1">
        <v>0</v>
      </c>
      <c r="F66" s="1">
        <v>0</v>
      </c>
      <c r="G66" s="2">
        <f t="shared" si="0"/>
        <v>6222.83025</v>
      </c>
      <c r="H66" s="2">
        <f t="shared" si="1"/>
        <v>0.33000000000174623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48200.14</v>
      </c>
      <c r="D70" s="1">
        <f>'PR-RAS'!E74</f>
        <v>36516.44</v>
      </c>
      <c r="E70" s="1">
        <v>0</v>
      </c>
      <c r="F70" s="1">
        <v>0</v>
      </c>
      <c r="G70" s="2">
        <f t="shared" si="0"/>
        <v>8365.0783800000008</v>
      </c>
      <c r="H70" s="2">
        <f t="shared" si="1"/>
        <v>0.58000000000174623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48200.14</v>
      </c>
      <c r="D71" s="1">
        <f>'PR-RAS'!E75</f>
        <v>36516.44</v>
      </c>
      <c r="E71" s="1">
        <v>0</v>
      </c>
      <c r="F71" s="1">
        <v>0</v>
      </c>
      <c r="G71" s="2">
        <f t="shared" si="0"/>
        <v>8486.3114000000005</v>
      </c>
      <c r="H71" s="2">
        <f t="shared" si="1"/>
        <v>0.58000000000174623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13621.57</v>
      </c>
      <c r="D102" s="1">
        <f>'PR-RAS'!E106</f>
        <v>1991.22</v>
      </c>
      <c r="E102" s="1">
        <v>0</v>
      </c>
      <c r="F102" s="1">
        <v>0</v>
      </c>
      <c r="G102" s="2">
        <f t="shared" si="0"/>
        <v>1778.0050099999999</v>
      </c>
      <c r="H102" s="2">
        <f t="shared" si="1"/>
        <v>0.65000000000031832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13621.57</v>
      </c>
      <c r="D108" s="1">
        <f>'PR-RAS'!E112</f>
        <v>1991.22</v>
      </c>
      <c r="E108" s="1">
        <v>0</v>
      </c>
      <c r="F108" s="1">
        <v>0</v>
      </c>
      <c r="G108" s="2">
        <f t="shared" si="0"/>
        <v>1883.6290699999997</v>
      </c>
      <c r="H108" s="2">
        <f t="shared" si="1"/>
        <v>0.65000000000031832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13621.57</v>
      </c>
      <c r="D113" s="1">
        <f>'PR-RAS'!E117</f>
        <v>1991.22</v>
      </c>
      <c r="E113" s="1">
        <v>0</v>
      </c>
      <c r="F113" s="1">
        <v>0</v>
      </c>
      <c r="G113" s="2">
        <f t="shared" si="0"/>
        <v>1971.6491199999998</v>
      </c>
      <c r="H113" s="2">
        <f t="shared" si="1"/>
        <v>0.65000000000031832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3012.67</v>
      </c>
      <c r="D120" s="1">
        <f>'PR-RAS'!E124</f>
        <v>1150.49</v>
      </c>
      <c r="E120" s="1">
        <v>0</v>
      </c>
      <c r="F120" s="1">
        <v>0</v>
      </c>
      <c r="G120" s="2">
        <f t="shared" si="0"/>
        <v>632.32434999999998</v>
      </c>
      <c r="H120" s="2">
        <f t="shared" si="1"/>
        <v>0.81999999999993634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133.69</v>
      </c>
      <c r="D121" s="1">
        <f>'PR-RAS'!E125</f>
        <v>40.49</v>
      </c>
      <c r="E121" s="1">
        <v>0</v>
      </c>
      <c r="F121" s="1">
        <v>0</v>
      </c>
      <c r="G121" s="2">
        <f t="shared" si="0"/>
        <v>25.760400000000001</v>
      </c>
      <c r="H121" s="2">
        <f t="shared" si="1"/>
        <v>0.80000000000000426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133.69</v>
      </c>
      <c r="D123" s="1">
        <f>'PR-RAS'!E127</f>
        <v>40.49</v>
      </c>
      <c r="E123" s="1">
        <v>0</v>
      </c>
      <c r="F123" s="1">
        <v>0</v>
      </c>
      <c r="G123" s="2">
        <f t="shared" si="0"/>
        <v>26.18974</v>
      </c>
      <c r="H123" s="2">
        <f t="shared" si="1"/>
        <v>0.80000000000000426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2878.98</v>
      </c>
      <c r="D124" s="1">
        <f>'PR-RAS'!E128</f>
        <v>1110</v>
      </c>
      <c r="E124" s="1">
        <v>0</v>
      </c>
      <c r="F124" s="1">
        <v>0</v>
      </c>
      <c r="G124" s="2">
        <f t="shared" si="0"/>
        <v>627.17453999999998</v>
      </c>
      <c r="H124" s="2">
        <f t="shared" si="1"/>
        <v>1.999999999998181E-2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2878.98</v>
      </c>
      <c r="D125" s="1">
        <f>'PR-RAS'!E129</f>
        <v>1110</v>
      </c>
      <c r="E125" s="1">
        <v>0</v>
      </c>
      <c r="F125" s="1">
        <v>0</v>
      </c>
      <c r="G125" s="2">
        <f t="shared" si="0"/>
        <v>632.27351999999996</v>
      </c>
      <c r="H125" s="2">
        <f t="shared" si="1"/>
        <v>1.999999999998181E-2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79494.55</v>
      </c>
      <c r="D129" s="1">
        <f>'PR-RAS'!E133</f>
        <v>55403.37</v>
      </c>
      <c r="E129" s="1">
        <v>0</v>
      </c>
      <c r="F129" s="1">
        <v>0</v>
      </c>
      <c r="G129" s="2">
        <f t="shared" si="0"/>
        <v>24358.565120000003</v>
      </c>
      <c r="H129" s="2">
        <f t="shared" si="1"/>
        <v>0.81999999999970896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79494.55</v>
      </c>
      <c r="D130" s="1">
        <f>'PR-RAS'!E134</f>
        <v>55403.37</v>
      </c>
      <c r="E130" s="1">
        <v>0</v>
      </c>
      <c r="F130" s="1">
        <v>0</v>
      </c>
      <c r="G130" s="2">
        <f t="shared" si="0"/>
        <v>24548.866410000002</v>
      </c>
      <c r="H130" s="2">
        <f t="shared" si="1"/>
        <v>0.81999999999970896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79494.55</v>
      </c>
      <c r="D131" s="1">
        <f>'PR-RAS'!E135</f>
        <v>55403.37</v>
      </c>
      <c r="E131" s="1">
        <v>0</v>
      </c>
      <c r="F131" s="1">
        <v>0</v>
      </c>
      <c r="G131" s="2">
        <f t="shared" si="0"/>
        <v>24739.167700000002</v>
      </c>
      <c r="H131" s="2">
        <f t="shared" si="1"/>
        <v>0.81999999999970896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1148496.8899999999</v>
      </c>
      <c r="D147" s="1">
        <f>'PR-RAS'!E151</f>
        <v>1792739.9300000004</v>
      </c>
      <c r="E147" s="1">
        <v>0</v>
      </c>
      <c r="F147" s="1">
        <v>0</v>
      </c>
      <c r="G147" s="2">
        <f t="shared" si="0"/>
        <v>691160.60550000006</v>
      </c>
      <c r="H147" s="2">
        <f t="shared" si="1"/>
        <v>0.17999999970197678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933170.7</v>
      </c>
      <c r="D148" s="1">
        <f>'PR-RAS'!E152</f>
        <v>1494176.5300000003</v>
      </c>
      <c r="E148" s="1">
        <v>0</v>
      </c>
      <c r="F148" s="1">
        <v>0</v>
      </c>
      <c r="G148" s="2">
        <f t="shared" si="0"/>
        <v>576463.9927200001</v>
      </c>
      <c r="H148" s="2">
        <f t="shared" si="1"/>
        <v>0.76999999978579581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766944.45</v>
      </c>
      <c r="D149" s="1">
        <f>'PR-RAS'!E153</f>
        <v>1253953.54</v>
      </c>
      <c r="E149" s="1">
        <v>0</v>
      </c>
      <c r="F149" s="1">
        <v>0</v>
      </c>
      <c r="G149" s="2">
        <f t="shared" si="0"/>
        <v>484678.02643999999</v>
      </c>
      <c r="H149" s="2">
        <f t="shared" si="1"/>
        <v>0.90999999991618097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740758.69</v>
      </c>
      <c r="D150" s="1">
        <f>'PR-RAS'!E154</f>
        <v>1217895.6000000001</v>
      </c>
      <c r="E150" s="1">
        <v>0</v>
      </c>
      <c r="F150" s="1">
        <v>0</v>
      </c>
      <c r="G150" s="2">
        <f t="shared" si="0"/>
        <v>473305.93361000001</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10876.67</v>
      </c>
      <c r="D152" s="1">
        <f>'PR-RAS'!E156</f>
        <v>13120.26</v>
      </c>
      <c r="E152" s="1">
        <v>0</v>
      </c>
      <c r="F152" s="1">
        <v>0</v>
      </c>
      <c r="G152" s="2">
        <f t="shared" si="0"/>
        <v>5604.6956900000005</v>
      </c>
      <c r="H152" s="2">
        <f t="shared" si="1"/>
        <v>0.59000000000014552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15309.09</v>
      </c>
      <c r="D153" s="1">
        <f>'PR-RAS'!E157</f>
        <v>22937.68</v>
      </c>
      <c r="E153" s="1">
        <v>0</v>
      </c>
      <c r="F153" s="1">
        <v>0</v>
      </c>
      <c r="G153" s="2">
        <f t="shared" si="0"/>
        <v>9300.036399999999</v>
      </c>
      <c r="H153" s="2">
        <f t="shared" si="1"/>
        <v>0.40999999999985448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39612.85</v>
      </c>
      <c r="D154" s="1">
        <f>'PR-RAS'!E158</f>
        <v>39091.120000000003</v>
      </c>
      <c r="E154" s="1">
        <v>0</v>
      </c>
      <c r="F154" s="1">
        <v>0</v>
      </c>
      <c r="G154" s="2">
        <f t="shared" si="0"/>
        <v>18022.64877</v>
      </c>
      <c r="H154" s="2">
        <f t="shared" si="1"/>
        <v>0.27000000000407454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126613.4</v>
      </c>
      <c r="D155" s="1">
        <f>'PR-RAS'!E159</f>
        <v>201131.87</v>
      </c>
      <c r="E155" s="1">
        <v>0</v>
      </c>
      <c r="F155" s="1">
        <v>0</v>
      </c>
      <c r="G155" s="2">
        <f t="shared" si="0"/>
        <v>81447.079559999998</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126613.4</v>
      </c>
      <c r="D157" s="1">
        <f>'PR-RAS'!E161</f>
        <v>201131.87</v>
      </c>
      <c r="E157" s="1">
        <v>0</v>
      </c>
      <c r="F157" s="1">
        <v>0</v>
      </c>
      <c r="G157" s="2">
        <f t="shared" si="0"/>
        <v>82504.833840000007</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199695.38999999998</v>
      </c>
      <c r="D159" s="1">
        <f>'PR-RAS'!E163</f>
        <v>273229.56</v>
      </c>
      <c r="E159" s="1">
        <v>0</v>
      </c>
      <c r="F159" s="1">
        <v>0</v>
      </c>
      <c r="G159" s="2">
        <f t="shared" si="0"/>
        <v>117892.41258</v>
      </c>
      <c r="H159" s="2">
        <f t="shared" si="1"/>
        <v>0.82999999998719431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40430.080000000002</v>
      </c>
      <c r="D160" s="1">
        <f>'PR-RAS'!E164</f>
        <v>68536.42</v>
      </c>
      <c r="E160" s="1">
        <v>0</v>
      </c>
      <c r="F160" s="1">
        <v>0</v>
      </c>
      <c r="G160" s="2">
        <f t="shared" si="0"/>
        <v>28222.964279999997</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4144.5200000000004</v>
      </c>
      <c r="D161" s="1">
        <f>'PR-RAS'!E165</f>
        <v>10438.4</v>
      </c>
      <c r="E161" s="1">
        <v>0</v>
      </c>
      <c r="F161" s="1">
        <v>0</v>
      </c>
      <c r="G161" s="2">
        <f t="shared" si="0"/>
        <v>4003.4112</v>
      </c>
      <c r="H161" s="2">
        <f t="shared" si="1"/>
        <v>0.87999999999919964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32620.06</v>
      </c>
      <c r="D162" s="1">
        <f>'PR-RAS'!E166</f>
        <v>28531.84</v>
      </c>
      <c r="E162" s="1">
        <v>0</v>
      </c>
      <c r="F162" s="1">
        <v>0</v>
      </c>
      <c r="G162" s="2">
        <f t="shared" si="0"/>
        <v>14439.08214</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3665.5</v>
      </c>
      <c r="D163" s="1">
        <f>'PR-RAS'!E167</f>
        <v>29566.18</v>
      </c>
      <c r="E163" s="1">
        <v>0</v>
      </c>
      <c r="F163" s="1">
        <v>0</v>
      </c>
      <c r="G163" s="2">
        <f t="shared" si="0"/>
        <v>10173.25332</v>
      </c>
      <c r="H163" s="2">
        <f t="shared" si="1"/>
        <v>0.68000000000029104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79006.119999999981</v>
      </c>
      <c r="D165" s="1">
        <f>'PR-RAS'!E169</f>
        <v>100224.90000000001</v>
      </c>
      <c r="E165" s="1">
        <v>0</v>
      </c>
      <c r="F165" s="1">
        <v>0</v>
      </c>
      <c r="G165" s="2">
        <f t="shared" si="0"/>
        <v>45830.770879999996</v>
      </c>
      <c r="H165" s="2">
        <f t="shared" si="1"/>
        <v>0.21999999997206032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13513.98</v>
      </c>
      <c r="D166" s="1">
        <f>'PR-RAS'!E170</f>
        <v>13568.04</v>
      </c>
      <c r="E166" s="1">
        <v>0</v>
      </c>
      <c r="F166" s="1">
        <v>0</v>
      </c>
      <c r="G166" s="2">
        <f t="shared" si="0"/>
        <v>6707.2599</v>
      </c>
      <c r="H166" s="2">
        <f t="shared" si="1"/>
        <v>6.0000000001309672E-2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37488.22</v>
      </c>
      <c r="D167" s="1">
        <f>'PR-RAS'!E171</f>
        <v>53577.75</v>
      </c>
      <c r="E167" s="1">
        <v>0</v>
      </c>
      <c r="F167" s="1">
        <v>0</v>
      </c>
      <c r="G167" s="2">
        <f t="shared" si="0"/>
        <v>24010.857520000001</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24681.31</v>
      </c>
      <c r="D168" s="1">
        <f>'PR-RAS'!E172</f>
        <v>26506.639999999999</v>
      </c>
      <c r="E168" s="1">
        <v>0</v>
      </c>
      <c r="F168" s="1">
        <v>0</v>
      </c>
      <c r="G168" s="2">
        <f t="shared" si="0"/>
        <v>12974.99653</v>
      </c>
      <c r="H168" s="2">
        <f t="shared" si="1"/>
        <v>0.67000000000189175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1901.65</v>
      </c>
      <c r="D169" s="1">
        <f>'PR-RAS'!E173</f>
        <v>5083.05</v>
      </c>
      <c r="E169" s="1">
        <v>0</v>
      </c>
      <c r="F169" s="1">
        <v>0</v>
      </c>
      <c r="G169" s="2">
        <f t="shared" si="0"/>
        <v>2027.3820000000001</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869.84</v>
      </c>
      <c r="D170" s="1">
        <f>'PR-RAS'!E174</f>
        <v>1489.42</v>
      </c>
      <c r="E170" s="1">
        <v>0</v>
      </c>
      <c r="F170" s="1">
        <v>0</v>
      </c>
      <c r="G170" s="2">
        <f t="shared" si="0"/>
        <v>650.42692000000011</v>
      </c>
      <c r="H170" s="2">
        <f t="shared" si="1"/>
        <v>0.58000000000004093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551.12</v>
      </c>
      <c r="D172" s="1">
        <f>'PR-RAS'!E176</f>
        <v>0</v>
      </c>
      <c r="E172" s="1">
        <v>0</v>
      </c>
      <c r="F172" s="1">
        <v>0</v>
      </c>
      <c r="G172" s="2">
        <f t="shared" si="0"/>
        <v>94.241520000000008</v>
      </c>
      <c r="H172" s="2">
        <f t="shared" si="1"/>
        <v>0.12000000000000455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68152.840000000011</v>
      </c>
      <c r="D173" s="1">
        <f>'PR-RAS'!E177</f>
        <v>66700.98000000001</v>
      </c>
      <c r="E173" s="1">
        <v>0</v>
      </c>
      <c r="F173" s="1">
        <v>0</v>
      </c>
      <c r="G173" s="2">
        <f t="shared" si="0"/>
        <v>34667.425600000002</v>
      </c>
      <c r="H173" s="2">
        <f t="shared" si="1"/>
        <v>0.17999999997846317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3904.29</v>
      </c>
      <c r="D174" s="1">
        <f>'PR-RAS'!E178</f>
        <v>5617.04</v>
      </c>
      <c r="E174" s="1">
        <v>0</v>
      </c>
      <c r="F174" s="1">
        <v>0</v>
      </c>
      <c r="G174" s="2">
        <f t="shared" si="0"/>
        <v>2618.9380099999998</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48870.23</v>
      </c>
      <c r="D175" s="1">
        <f>'PR-RAS'!E179</f>
        <v>11050.8</v>
      </c>
      <c r="E175" s="1">
        <v>0</v>
      </c>
      <c r="F175" s="1">
        <v>0</v>
      </c>
      <c r="G175" s="2">
        <f t="shared" si="0"/>
        <v>12349.09842</v>
      </c>
      <c r="H175" s="2">
        <f t="shared" si="1"/>
        <v>0.43000000000392902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127.44</v>
      </c>
      <c r="E176" s="1">
        <v>0</v>
      </c>
      <c r="F176" s="1">
        <v>0</v>
      </c>
      <c r="G176" s="2">
        <f t="shared" si="0"/>
        <v>66.905999999999992</v>
      </c>
      <c r="H176" s="2">
        <f t="shared" si="1"/>
        <v>0.87999999999999545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3435.88</v>
      </c>
      <c r="D177" s="1">
        <f>'PR-RAS'!E181</f>
        <v>3807.88</v>
      </c>
      <c r="E177" s="1">
        <v>0</v>
      </c>
      <c r="F177" s="1">
        <v>0</v>
      </c>
      <c r="G177" s="2">
        <f t="shared" si="0"/>
        <v>1945.0886399999997</v>
      </c>
      <c r="H177" s="2">
        <f t="shared" si="1"/>
        <v>0.23999999999978172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2653.4</v>
      </c>
      <c r="D179" s="1">
        <f>'PR-RAS'!E183</f>
        <v>2576.42</v>
      </c>
      <c r="E179" s="1">
        <v>0</v>
      </c>
      <c r="F179" s="1">
        <v>0</v>
      </c>
      <c r="G179" s="2">
        <f t="shared" si="0"/>
        <v>1389.51072</v>
      </c>
      <c r="H179" s="2">
        <f t="shared" si="1"/>
        <v>0.82000000000016371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2997</v>
      </c>
      <c r="D180" s="1">
        <f>'PR-RAS'!E184</f>
        <v>30634.5</v>
      </c>
      <c r="E180" s="1">
        <v>0</v>
      </c>
      <c r="F180" s="1">
        <v>0</v>
      </c>
      <c r="G180" s="2">
        <f t="shared" si="0"/>
        <v>11503.614</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5578.44</v>
      </c>
      <c r="D181" s="1">
        <f>'PR-RAS'!E185</f>
        <v>7025.33</v>
      </c>
      <c r="E181" s="1">
        <v>0</v>
      </c>
      <c r="F181" s="1">
        <v>0</v>
      </c>
      <c r="G181" s="2">
        <f t="shared" si="0"/>
        <v>3533.2379999999998</v>
      </c>
      <c r="H181" s="2">
        <f t="shared" si="1"/>
        <v>0.76999999999952706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586.16</v>
      </c>
      <c r="D182" s="1">
        <f>'PR-RAS'!E186</f>
        <v>5861.57</v>
      </c>
      <c r="E182" s="1">
        <v>0</v>
      </c>
      <c r="F182" s="1">
        <v>0</v>
      </c>
      <c r="G182" s="2">
        <f t="shared" si="0"/>
        <v>2227.9832999999999</v>
      </c>
      <c r="H182" s="2">
        <f t="shared" si="1"/>
        <v>0.59000000000025921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12106.35</v>
      </c>
      <c r="D184" s="1">
        <f>'PR-RAS'!E188</f>
        <v>37767.259999999995</v>
      </c>
      <c r="E184" s="1">
        <v>0</v>
      </c>
      <c r="F184" s="1">
        <v>0</v>
      </c>
      <c r="G184" s="2">
        <f t="shared" si="0"/>
        <v>16038.279209999999</v>
      </c>
      <c r="H184" s="2">
        <f t="shared" si="1"/>
        <v>0.60999999999512511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205.18</v>
      </c>
      <c r="D186" s="1">
        <f>'PR-RAS'!E190</f>
        <v>485.75</v>
      </c>
      <c r="E186" s="1">
        <v>0</v>
      </c>
      <c r="F186" s="1">
        <v>0</v>
      </c>
      <c r="G186" s="2">
        <f t="shared" si="0"/>
        <v>217.6858</v>
      </c>
      <c r="H186" s="2">
        <f t="shared" si="1"/>
        <v>0.43000000000000682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784</v>
      </c>
      <c r="D187" s="1">
        <f>'PR-RAS'!E191</f>
        <v>2196.85</v>
      </c>
      <c r="E187" s="1">
        <v>0</v>
      </c>
      <c r="F187" s="1">
        <v>0</v>
      </c>
      <c r="G187" s="2">
        <f t="shared" si="0"/>
        <v>963.05219999999997</v>
      </c>
      <c r="H187" s="2">
        <f t="shared" si="1"/>
        <v>0.15000000000009095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25</v>
      </c>
      <c r="E188" s="1">
        <v>0</v>
      </c>
      <c r="F188" s="1">
        <v>0</v>
      </c>
      <c r="G188" s="2">
        <f t="shared" si="0"/>
        <v>11.831489999999999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3330.72</v>
      </c>
      <c r="D189" s="1">
        <f>'PR-RAS'!E193</f>
        <v>4151.29</v>
      </c>
      <c r="E189" s="1">
        <v>0</v>
      </c>
      <c r="F189" s="1">
        <v>0</v>
      </c>
      <c r="G189" s="2">
        <f t="shared" si="0"/>
        <v>2187.0603999999998</v>
      </c>
      <c r="H189" s="2">
        <f t="shared" si="1"/>
        <v>0.57000000000016371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7773.18</v>
      </c>
      <c r="D191" s="1">
        <f>'PR-RAS'!E195</f>
        <v>30908.37</v>
      </c>
      <c r="E191" s="1">
        <v>0</v>
      </c>
      <c r="F191" s="1">
        <v>0</v>
      </c>
      <c r="G191" s="2">
        <f t="shared" si="0"/>
        <v>13222.084800000001</v>
      </c>
      <c r="H191" s="2">
        <f t="shared" si="1"/>
        <v>0.5499999999992724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54.33</v>
      </c>
      <c r="D192" s="1">
        <f>'PR-RAS'!E196</f>
        <v>1.86</v>
      </c>
      <c r="E192" s="1">
        <v>0</v>
      </c>
      <c r="F192" s="1">
        <v>0</v>
      </c>
      <c r="G192" s="2">
        <f t="shared" si="0"/>
        <v>11.08755</v>
      </c>
      <c r="H192" s="2">
        <f t="shared" si="1"/>
        <v>0.4699999999999982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54.33</v>
      </c>
      <c r="D206" s="1">
        <f>'PR-RAS'!E210</f>
        <v>1.86</v>
      </c>
      <c r="E206" s="1">
        <v>0</v>
      </c>
      <c r="F206" s="1">
        <v>0</v>
      </c>
      <c r="G206" s="2">
        <f t="shared" si="0"/>
        <v>11.900249999999998</v>
      </c>
      <c r="H206" s="2">
        <f t="shared" si="1"/>
        <v>0.4699999999999982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54.33</v>
      </c>
      <c r="D209" s="1">
        <f>'PR-RAS'!E213</f>
        <v>0</v>
      </c>
      <c r="E209" s="1">
        <v>0</v>
      </c>
      <c r="F209" s="1">
        <v>0</v>
      </c>
      <c r="G209" s="2">
        <f t="shared" si="0"/>
        <v>11.30064</v>
      </c>
      <c r="H209" s="2">
        <f t="shared" si="1"/>
        <v>0.32999999999999829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1.86</v>
      </c>
      <c r="E210" s="1">
        <v>0</v>
      </c>
      <c r="F210" s="1">
        <v>0</v>
      </c>
      <c r="G210" s="2">
        <f t="shared" si="0"/>
        <v>0.77748000000000006</v>
      </c>
      <c r="H210" s="2">
        <f t="shared" si="1"/>
        <v>0.1399999999999999</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15232.14</v>
      </c>
      <c r="D248" s="1">
        <f>'PR-RAS'!E252</f>
        <v>24964.240000000002</v>
      </c>
      <c r="E248" s="1">
        <v>0</v>
      </c>
      <c r="F248" s="1">
        <v>0</v>
      </c>
      <c r="G248" s="2">
        <f t="shared" si="0"/>
        <v>16094.673140000001</v>
      </c>
      <c r="H248" s="2">
        <f t="shared" si="1"/>
        <v>0.38000000000101863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15232.14</v>
      </c>
      <c r="D255" s="1">
        <f>'PR-RAS'!E259</f>
        <v>24964.240000000002</v>
      </c>
      <c r="E255" s="1">
        <v>0</v>
      </c>
      <c r="F255" s="1">
        <v>0</v>
      </c>
      <c r="G255" s="2">
        <f t="shared" si="0"/>
        <v>16550.797480000001</v>
      </c>
      <c r="H255" s="2">
        <f t="shared" si="1"/>
        <v>0.38000000000101863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100</v>
      </c>
      <c r="E256" s="1">
        <v>0</v>
      </c>
      <c r="F256" s="1">
        <v>0</v>
      </c>
      <c r="G256" s="2">
        <f t="shared" si="0"/>
        <v>51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15232.14</v>
      </c>
      <c r="D257" s="1">
        <f>'PR-RAS'!E261</f>
        <v>24864.240000000002</v>
      </c>
      <c r="E257" s="1">
        <v>0</v>
      </c>
      <c r="F257" s="1">
        <v>0</v>
      </c>
      <c r="G257" s="2">
        <f t="shared" si="0"/>
        <v>16629.918720000001</v>
      </c>
      <c r="H257" s="2">
        <f t="shared" si="1"/>
        <v>0.38000000000101863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344.33</v>
      </c>
      <c r="D259" s="1">
        <f>'PR-RAS'!E263</f>
        <v>367.74</v>
      </c>
      <c r="E259" s="1">
        <v>0</v>
      </c>
      <c r="F259" s="1">
        <v>0</v>
      </c>
      <c r="G259" s="2">
        <f t="shared" si="0"/>
        <v>278.59098</v>
      </c>
      <c r="H259" s="2">
        <f t="shared" si="1"/>
        <v>0.58999999999997499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344.33</v>
      </c>
      <c r="D260" s="1">
        <f>'PR-RAS'!E264</f>
        <v>367.74</v>
      </c>
      <c r="E260" s="1">
        <v>0</v>
      </c>
      <c r="F260" s="1">
        <v>0</v>
      </c>
      <c r="G260" s="2">
        <f t="shared" si="0"/>
        <v>279.67079000000001</v>
      </c>
      <c r="H260" s="2">
        <f t="shared" si="1"/>
        <v>0.58999999999997499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344.33</v>
      </c>
      <c r="D262" s="1">
        <f>'PR-RAS'!E266</f>
        <v>367.74</v>
      </c>
      <c r="E262" s="1">
        <v>0</v>
      </c>
      <c r="F262" s="1">
        <v>0</v>
      </c>
      <c r="G262" s="2">
        <f t="shared" si="0"/>
        <v>281.83040999999997</v>
      </c>
      <c r="H262" s="2">
        <f t="shared" si="1"/>
        <v>0.58999999999997499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1148496.8899999999</v>
      </c>
      <c r="D285" s="1">
        <f>'PR-RAS'!E289</f>
        <v>1792739.9300000004</v>
      </c>
      <c r="E285" s="1">
        <v>0</v>
      </c>
      <c r="F285" s="1">
        <v>0</v>
      </c>
      <c r="G285" s="2">
        <f t="shared" si="8"/>
        <v>1344449.3970000001</v>
      </c>
      <c r="H285" s="2">
        <f t="shared" si="9"/>
        <v>0.17999999970197678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92302.629999999888</v>
      </c>
      <c r="D286" s="1">
        <f>'PR-RAS'!E290</f>
        <v>55022.859999999637</v>
      </c>
      <c r="E286" s="1">
        <v>0</v>
      </c>
      <c r="F286" s="1">
        <v>0</v>
      </c>
      <c r="G286" s="2">
        <f t="shared" si="8"/>
        <v>57669.279749999754</v>
      </c>
      <c r="H286" s="2">
        <f t="shared" si="9"/>
        <v>0.51000000047497451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68553.45</v>
      </c>
      <c r="E288" s="1">
        <v>0</v>
      </c>
      <c r="F288" s="1">
        <v>0</v>
      </c>
      <c r="G288" s="2">
        <f t="shared" si="8"/>
        <v>39349.680299999993</v>
      </c>
      <c r="H288" s="2">
        <f t="shared" si="9"/>
        <v>0.44999999999708962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8132.26</v>
      </c>
      <c r="D289" s="1">
        <f>'PR-RAS'!E293</f>
        <v>0</v>
      </c>
      <c r="E289" s="1">
        <v>0</v>
      </c>
      <c r="F289" s="1">
        <v>0</v>
      </c>
      <c r="G289" s="2">
        <f t="shared" si="8"/>
        <v>2342.0908799999997</v>
      </c>
      <c r="H289" s="2">
        <f t="shared" si="9"/>
        <v>0.26000000000021828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804.88</v>
      </c>
      <c r="D290" s="1">
        <f>'PR-RAS'!E294</f>
        <v>0</v>
      </c>
      <c r="E290" s="1">
        <v>0</v>
      </c>
      <c r="F290" s="1">
        <v>0</v>
      </c>
      <c r="G290" s="2">
        <f t="shared" si="8"/>
        <v>232.61031999999997</v>
      </c>
      <c r="H290" s="2">
        <f t="shared" si="9"/>
        <v>0.12000000000000455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15616.920000000002</v>
      </c>
      <c r="D345" s="1">
        <f>'PR-RAS'!E350</f>
        <v>44397.57</v>
      </c>
      <c r="E345" s="1">
        <v>0</v>
      </c>
      <c r="F345" s="1">
        <v>0</v>
      </c>
      <c r="G345" s="2">
        <f t="shared" si="8"/>
        <v>35917.748639999998</v>
      </c>
      <c r="H345" s="2">
        <f t="shared" si="9"/>
        <v>0.50999999999839929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15616.920000000002</v>
      </c>
      <c r="D358" s="1">
        <f>'PR-RAS'!E363</f>
        <v>44397.57</v>
      </c>
      <c r="E358" s="1">
        <v>0</v>
      </c>
      <c r="F358" s="1">
        <v>0</v>
      </c>
      <c r="G358" s="2">
        <f t="shared" si="8"/>
        <v>37275.10542</v>
      </c>
      <c r="H358" s="2">
        <f t="shared" si="9"/>
        <v>0.50999999999839929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3404.9700000000003</v>
      </c>
      <c r="D364" s="1">
        <f>'PR-RAS'!E369</f>
        <v>34170.19</v>
      </c>
      <c r="E364" s="1">
        <v>0</v>
      </c>
      <c r="F364" s="1">
        <v>0</v>
      </c>
      <c r="G364" s="2">
        <f t="shared" si="8"/>
        <v>26043.56205</v>
      </c>
      <c r="H364" s="2">
        <f t="shared" si="9"/>
        <v>0.22000000000207365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3113.84</v>
      </c>
      <c r="D365" s="1">
        <f>'PR-RAS'!E370</f>
        <v>5345.22</v>
      </c>
      <c r="E365" s="1">
        <v>0</v>
      </c>
      <c r="F365" s="1">
        <v>0</v>
      </c>
      <c r="G365" s="2">
        <f t="shared" si="8"/>
        <v>5024.75792</v>
      </c>
      <c r="H365" s="2">
        <f t="shared" si="9"/>
        <v>0.38000000000010914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525</v>
      </c>
      <c r="E367" s="1">
        <v>0</v>
      </c>
      <c r="F367" s="1">
        <v>0</v>
      </c>
      <c r="G367" s="2">
        <f t="shared" si="8"/>
        <v>384.3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12730.63</v>
      </c>
      <c r="E370" s="1">
        <v>0</v>
      </c>
      <c r="F370" s="1">
        <v>0</v>
      </c>
      <c r="G370" s="2">
        <f t="shared" si="8"/>
        <v>9395.2049399999996</v>
      </c>
      <c r="H370" s="2">
        <f t="shared" si="9"/>
        <v>0.37000000000080036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291.13</v>
      </c>
      <c r="D371" s="1">
        <f>'PR-RAS'!E376</f>
        <v>15569.34</v>
      </c>
      <c r="E371" s="1">
        <v>0</v>
      </c>
      <c r="F371" s="1">
        <v>0</v>
      </c>
      <c r="G371" s="2">
        <f t="shared" si="8"/>
        <v>11629.029700000001</v>
      </c>
      <c r="H371" s="2">
        <f t="shared" si="9"/>
        <v>0.47000000000014097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12211.95</v>
      </c>
      <c r="D378" s="1">
        <f>'PR-RAS'!E383</f>
        <v>10227.379999999999</v>
      </c>
      <c r="E378" s="1">
        <v>0</v>
      </c>
      <c r="F378" s="1">
        <v>0</v>
      </c>
      <c r="G378" s="2">
        <f t="shared" si="8"/>
        <v>12315.34967</v>
      </c>
      <c r="H378" s="2">
        <f t="shared" si="9"/>
        <v>0.42999999999847205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12211.95</v>
      </c>
      <c r="D379" s="1">
        <f>'PR-RAS'!E384</f>
        <v>10227.379999999999</v>
      </c>
      <c r="E379" s="1">
        <v>0</v>
      </c>
      <c r="F379" s="1">
        <v>0</v>
      </c>
      <c r="G379" s="2">
        <f t="shared" si="8"/>
        <v>12348.016379999999</v>
      </c>
      <c r="H379" s="2">
        <f t="shared" si="9"/>
        <v>0.42999999999847205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15616.920000000002</v>
      </c>
      <c r="D403" s="1">
        <f>'PR-RAS'!E408</f>
        <v>44397.57</v>
      </c>
      <c r="E403" s="1">
        <v>0</v>
      </c>
      <c r="F403" s="1">
        <v>0</v>
      </c>
      <c r="G403" s="2">
        <f t="shared" si="8"/>
        <v>41973.648119999998</v>
      </c>
      <c r="H403" s="2">
        <f t="shared" si="9"/>
        <v>0.50999999999839929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1240799.5199999998</v>
      </c>
      <c r="D407" s="1">
        <f>'PR-RAS'!E412</f>
        <v>1847762.79</v>
      </c>
      <c r="E407" s="1">
        <v>0</v>
      </c>
      <c r="F407" s="1">
        <v>0</v>
      </c>
      <c r="G407" s="2">
        <f t="shared" si="8"/>
        <v>2004147.9905999999</v>
      </c>
      <c r="H407" s="2">
        <f t="shared" si="9"/>
        <v>0.69000000017695129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1164113.8099999998</v>
      </c>
      <c r="D408" s="1">
        <f>'PR-RAS'!E413</f>
        <v>1837137.5000000005</v>
      </c>
      <c r="E408" s="1">
        <v>0</v>
      </c>
      <c r="F408" s="1">
        <v>0</v>
      </c>
      <c r="G408" s="2">
        <f t="shared" si="8"/>
        <v>1969224.2456700001</v>
      </c>
      <c r="H408" s="2">
        <f t="shared" si="9"/>
        <v>0.68999999971129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76685.709999999963</v>
      </c>
      <c r="D409" s="1">
        <f>'PR-RAS'!E414</f>
        <v>10625.289999999572</v>
      </c>
      <c r="E409" s="1">
        <v>0</v>
      </c>
      <c r="F409" s="1">
        <v>0</v>
      </c>
      <c r="G409" s="2">
        <f t="shared" si="8"/>
        <v>39958.006319999629</v>
      </c>
      <c r="H409" s="2">
        <f t="shared" si="9"/>
        <v>0.57999999960884452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68553.45</v>
      </c>
      <c r="E411" s="1">
        <v>0</v>
      </c>
      <c r="F411" s="1">
        <v>0</v>
      </c>
      <c r="G411" s="2">
        <f t="shared" si="8"/>
        <v>56213.828999999991</v>
      </c>
      <c r="H411" s="2">
        <f t="shared" si="9"/>
        <v>0.44999999999708962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8132.26</v>
      </c>
      <c r="D412" s="1">
        <f>'PR-RAS'!E417</f>
        <v>0</v>
      </c>
      <c r="E412" s="1">
        <v>0</v>
      </c>
      <c r="F412" s="1">
        <v>0</v>
      </c>
      <c r="G412" s="2">
        <f t="shared" si="8"/>
        <v>3342.3588599999998</v>
      </c>
      <c r="H412" s="2">
        <f t="shared" si="9"/>
        <v>0.26000000000021828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804.88</v>
      </c>
      <c r="D413" s="1">
        <f>'PR-RAS'!E418</f>
        <v>0</v>
      </c>
      <c r="E413" s="1">
        <v>0</v>
      </c>
      <c r="F413" s="1">
        <v>0</v>
      </c>
      <c r="G413" s="2">
        <f t="shared" si="8"/>
        <v>331.61055999999996</v>
      </c>
      <c r="H413" s="2">
        <f t="shared" si="9"/>
        <v>0.12000000000000455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1240799.5199999998</v>
      </c>
      <c r="D633" s="1">
        <f>'PR-RAS'!E639</f>
        <v>1847762.79</v>
      </c>
      <c r="E633" s="1">
        <v>0</v>
      </c>
      <c r="F633" s="1">
        <v>0</v>
      </c>
      <c r="G633" s="2">
        <f t="shared" si="10"/>
        <v>3119757.4631999996</v>
      </c>
      <c r="H633" s="2">
        <f t="shared" si="11"/>
        <v>0.69000000017695129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1164113.8099999998</v>
      </c>
      <c r="D634" s="1">
        <f>'PR-RAS'!E640</f>
        <v>1837137.5000000005</v>
      </c>
      <c r="E634" s="1">
        <v>0</v>
      </c>
      <c r="F634" s="1">
        <v>0</v>
      </c>
      <c r="G634" s="2">
        <f t="shared" si="10"/>
        <v>3062700.1167300004</v>
      </c>
      <c r="H634" s="2">
        <f t="shared" si="11"/>
        <v>0.68999999971129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76685.709999999963</v>
      </c>
      <c r="D635" s="1">
        <f>'PR-RAS'!E641</f>
        <v>10625.289999999572</v>
      </c>
      <c r="E635" s="1">
        <v>0</v>
      </c>
      <c r="F635" s="1">
        <v>0</v>
      </c>
      <c r="G635" s="2">
        <f t="shared" si="10"/>
        <v>62091.607859999436</v>
      </c>
      <c r="H635" s="2">
        <f t="shared" si="11"/>
        <v>0.57999999960884452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68553.45</v>
      </c>
      <c r="E637" s="1">
        <v>0</v>
      </c>
      <c r="F637" s="1">
        <v>0</v>
      </c>
      <c r="G637" s="2">
        <f t="shared" si="10"/>
        <v>87199.988400000002</v>
      </c>
      <c r="H637" s="2">
        <f t="shared" si="11"/>
        <v>0.44999999999708962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8132.26</v>
      </c>
      <c r="D638" s="1">
        <f>'PR-RAS'!E644</f>
        <v>0</v>
      </c>
      <c r="E638" s="1">
        <v>0</v>
      </c>
      <c r="F638" s="1">
        <v>0</v>
      </c>
      <c r="G638" s="2">
        <f t="shared" si="10"/>
        <v>5180.2496200000005</v>
      </c>
      <c r="H638" s="2">
        <f t="shared" si="11"/>
        <v>0.26000000000021828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68553.449999999968</v>
      </c>
      <c r="D639" s="1">
        <f>'PR-RAS'!E645</f>
        <v>79178.739999999569</v>
      </c>
      <c r="E639" s="1">
        <v>0</v>
      </c>
      <c r="F639" s="1">
        <v>0</v>
      </c>
      <c r="G639" s="2">
        <f t="shared" si="10"/>
        <v>144769.17333999946</v>
      </c>
      <c r="H639" s="2">
        <f t="shared" si="11"/>
        <v>0.71000000039930455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98034.89</v>
      </c>
      <c r="D641" s="1">
        <f>'PR-RAS'!E647</f>
        <v>0</v>
      </c>
      <c r="E641" s="1">
        <v>0</v>
      </c>
      <c r="F641" s="1">
        <v>0</v>
      </c>
      <c r="G641" s="2">
        <f t="shared" si="10"/>
        <v>62742.329599999997</v>
      </c>
      <c r="H641" s="2">
        <f t="shared" si="11"/>
        <v>0.11000000000058208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47</v>
      </c>
      <c r="E647" s="1">
        <v>0</v>
      </c>
      <c r="F647" s="1">
        <v>0</v>
      </c>
      <c r="G647" s="2">
        <f t="shared" si="10"/>
        <v>91.085999999999999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1065004.42</v>
      </c>
      <c r="D668" s="1">
        <f>'PR-RAS'!E675</f>
        <v>1710985.83</v>
      </c>
      <c r="E668" s="1">
        <v>0</v>
      </c>
      <c r="F668" s="1">
        <v>0</v>
      </c>
      <c r="G668" s="2">
        <f t="shared" si="10"/>
        <v>2992813.0453600003</v>
      </c>
      <c r="H668" s="2">
        <f t="shared" si="11"/>
        <v>0.58999999985098839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4650</v>
      </c>
      <c r="D669" s="1">
        <f>'PR-RAS'!E676</f>
        <v>7255.6</v>
      </c>
      <c r="E669" s="1">
        <v>0</v>
      </c>
      <c r="F669" s="1">
        <v>0</v>
      </c>
      <c r="G669" s="2">
        <f t="shared" si="10"/>
        <v>12799.681600000002</v>
      </c>
      <c r="H669" s="2">
        <f t="shared" si="11"/>
        <v>0.3999999999996362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26816.17</v>
      </c>
      <c r="D670" s="1">
        <f>'PR-RAS'!E677</f>
        <v>34459.839999999997</v>
      </c>
      <c r="E670" s="1">
        <v>0</v>
      </c>
      <c r="F670" s="1">
        <v>0</v>
      </c>
      <c r="G670" s="2">
        <f t="shared" si="10"/>
        <v>64047.283649999998</v>
      </c>
      <c r="H670" s="2">
        <f t="shared" si="11"/>
        <v>0.33000000000174623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42609.94</v>
      </c>
      <c r="D687" s="1">
        <f>'PR-RAS'!E694</f>
        <v>34614</v>
      </c>
      <c r="E687" s="1">
        <v>0</v>
      </c>
      <c r="F687" s="1">
        <v>0</v>
      </c>
      <c r="G687" s="2">
        <f t="shared" si="10"/>
        <v>76720.826840000009</v>
      </c>
      <c r="H687" s="2">
        <f t="shared" si="11"/>
        <v>5.9999999997671694E-2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5590.2</v>
      </c>
      <c r="D688" s="1">
        <f>'PR-RAS'!E695</f>
        <v>1902.44</v>
      </c>
      <c r="E688" s="1">
        <v>0</v>
      </c>
      <c r="F688" s="1">
        <v>0</v>
      </c>
      <c r="G688" s="2">
        <f t="shared" si="10"/>
        <v>6454.4199600000002</v>
      </c>
      <c r="H688" s="2">
        <f t="shared" si="11"/>
        <v>0.63999999999987267</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12258.03</v>
      </c>
      <c r="D703" s="1">
        <f>'PR-RAS'!E710</f>
        <v>1734.48</v>
      </c>
      <c r="E703" s="1">
        <v>0</v>
      </c>
      <c r="F703" s="1">
        <v>0</v>
      </c>
      <c r="G703" s="2">
        <f t="shared" si="10"/>
        <v>11040.34698</v>
      </c>
      <c r="H703" s="2">
        <f t="shared" si="11"/>
        <v>0.51000000000067303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4483.25</v>
      </c>
      <c r="D709" s="1">
        <f>'PR-RAS'!E716</f>
        <v>0</v>
      </c>
      <c r="E709" s="1">
        <v>0</v>
      </c>
      <c r="F709" s="1">
        <v>0</v>
      </c>
      <c r="G709" s="2">
        <f t="shared" si="10"/>
        <v>3174.1409999999996</v>
      </c>
      <c r="H709" s="2">
        <f t="shared" si="11"/>
        <v>0.25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1324.32</v>
      </c>
      <c r="E710" s="1">
        <v>0</v>
      </c>
      <c r="F710" s="1">
        <v>0</v>
      </c>
      <c r="G710" s="2">
        <f t="shared" si="10"/>
        <v>1877.8857599999999</v>
      </c>
      <c r="H710" s="2">
        <f t="shared" si="11"/>
        <v>0.31999999999993634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32620.06</v>
      </c>
      <c r="D711" s="1">
        <f>'PR-RAS'!E718</f>
        <v>28531.84</v>
      </c>
      <c r="E711" s="1">
        <v>0</v>
      </c>
      <c r="F711" s="1">
        <v>0</v>
      </c>
      <c r="G711" s="2">
        <f t="shared" si="10"/>
        <v>63675.455399999999</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2653.4</v>
      </c>
      <c r="D713" s="1">
        <f>'PR-RAS'!E720</f>
        <v>2576.42</v>
      </c>
      <c r="E713" s="1">
        <v>0</v>
      </c>
      <c r="F713" s="1">
        <v>0</v>
      </c>
      <c r="G713" s="2">
        <f t="shared" si="10"/>
        <v>5558.04288</v>
      </c>
      <c r="H713" s="2">
        <f t="shared" si="11"/>
        <v>0.82000000000016371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100</v>
      </c>
      <c r="E816" s="1">
        <v>0</v>
      </c>
      <c r="F816" s="1">
        <v>0</v>
      </c>
      <c r="G816" s="2">
        <f t="shared" si="18"/>
        <v>163</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15232.14</v>
      </c>
      <c r="D821" s="1">
        <f>'PR-RAS'!E828</f>
        <v>24864.240000000002</v>
      </c>
      <c r="E821" s="1">
        <v>0</v>
      </c>
      <c r="F821" s="1">
        <v>0</v>
      </c>
      <c r="G821" s="2">
        <f t="shared" si="18"/>
        <v>53267.708399999996</v>
      </c>
      <c r="H821" s="2">
        <f t="shared" si="19"/>
        <v>0.38000000000101863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1836966.0399999996</v>
      </c>
      <c r="D984" s="6">
        <f>BILANCA!E6</f>
        <v>1939059.1099999999</v>
      </c>
      <c r="E984" s="6">
        <v>0</v>
      </c>
      <c r="F984" s="6">
        <v>0</v>
      </c>
      <c r="G984" s="7">
        <f t="shared" ref="G984:G1241" si="22">B984/1000*C984+B984/500*D984</f>
        <v>5715.0842599999996</v>
      </c>
      <c r="H984" s="7">
        <f t="shared" si="19"/>
        <v>0.14999999944120646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1662343.1399999997</v>
      </c>
      <c r="D985" s="1">
        <f>BILANCA!E7</f>
        <v>1852094.2599999998</v>
      </c>
      <c r="E985" s="1">
        <v>0</v>
      </c>
      <c r="F985" s="1">
        <v>0</v>
      </c>
      <c r="G985" s="2">
        <f t="shared" si="22"/>
        <v>10733.063319999999</v>
      </c>
      <c r="H985" s="2">
        <f t="shared" si="19"/>
        <v>0.39999999944120646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71129.97</v>
      </c>
      <c r="D986" s="1">
        <f>BILANCA!E8</f>
        <v>71129.97</v>
      </c>
      <c r="E986" s="1">
        <v>0</v>
      </c>
      <c r="F986" s="1">
        <v>0</v>
      </c>
      <c r="G986" s="2">
        <f t="shared" si="22"/>
        <v>640.16973000000007</v>
      </c>
      <c r="H986" s="2">
        <f t="shared" si="19"/>
        <v>5.9999999997671694E-2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71129.97</v>
      </c>
      <c r="D987" s="1">
        <f>BILANCA!E9</f>
        <v>71129.97</v>
      </c>
      <c r="E987" s="1">
        <v>0</v>
      </c>
      <c r="F987" s="1">
        <v>0</v>
      </c>
      <c r="G987" s="2">
        <f t="shared" si="22"/>
        <v>853.55963999999994</v>
      </c>
      <c r="H987" s="2">
        <f t="shared" si="19"/>
        <v>5.9999999997671694E-2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1591213.1699999997</v>
      </c>
      <c r="D990" s="1">
        <f>BILANCA!E12</f>
        <v>1780964.2899999998</v>
      </c>
      <c r="E990" s="1">
        <v>0</v>
      </c>
      <c r="F990" s="1">
        <v>0</v>
      </c>
      <c r="G990" s="2">
        <f t="shared" si="22"/>
        <v>36071.992249999996</v>
      </c>
      <c r="H990" s="2">
        <f t="shared" si="19"/>
        <v>0.45999999949708581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1549248.9299999997</v>
      </c>
      <c r="D991" s="1">
        <f>BILANCA!E13</f>
        <v>1527279.8399999999</v>
      </c>
      <c r="E991" s="1">
        <v>0</v>
      </c>
      <c r="F991" s="1">
        <v>0</v>
      </c>
      <c r="G991" s="2">
        <f t="shared" si="22"/>
        <v>36830.46888</v>
      </c>
      <c r="H991" s="2">
        <f t="shared" si="19"/>
        <v>0.23000000044703484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69677.86</v>
      </c>
      <c r="D992" s="1">
        <f>BILANCA!E14</f>
        <v>69677.86</v>
      </c>
      <c r="E992" s="1">
        <v>0</v>
      </c>
      <c r="F992" s="1">
        <v>0</v>
      </c>
      <c r="G992" s="2">
        <f t="shared" si="22"/>
        <v>1881.30222</v>
      </c>
      <c r="H992" s="2">
        <f t="shared" si="19"/>
        <v>0.27999999999883585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2289376.2999999998</v>
      </c>
      <c r="D993" s="1">
        <f>BILANCA!E15</f>
        <v>2289376.2999999998</v>
      </c>
      <c r="E993" s="1">
        <v>0</v>
      </c>
      <c r="F993" s="1">
        <v>0</v>
      </c>
      <c r="G993" s="2">
        <f t="shared" si="22"/>
        <v>68681.28899999999</v>
      </c>
      <c r="H993" s="2">
        <f t="shared" si="19"/>
        <v>0.59999999962747097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809805.23</v>
      </c>
      <c r="D996" s="1">
        <f>BILANCA!E18</f>
        <v>831774.32</v>
      </c>
      <c r="E996" s="1">
        <v>0</v>
      </c>
      <c r="F996" s="1">
        <v>0</v>
      </c>
      <c r="G996" s="2">
        <f t="shared" si="22"/>
        <v>32153.600309999994</v>
      </c>
      <c r="H996" s="2">
        <f t="shared" si="19"/>
        <v>0.54999999993015081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9945.6900000000023</v>
      </c>
      <c r="D997" s="1">
        <f>BILANCA!E19</f>
        <v>187029.12999999998</v>
      </c>
      <c r="E997" s="1">
        <v>0</v>
      </c>
      <c r="F997" s="1">
        <v>0</v>
      </c>
      <c r="G997" s="2">
        <f t="shared" si="22"/>
        <v>5376.0553</v>
      </c>
      <c r="H997" s="2">
        <f t="shared" si="19"/>
        <v>0.43999999997322448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26171.32</v>
      </c>
      <c r="D998" s="1">
        <f>BILANCA!E20</f>
        <v>190556.46</v>
      </c>
      <c r="E998" s="1">
        <v>0</v>
      </c>
      <c r="F998" s="1">
        <v>0</v>
      </c>
      <c r="G998" s="2">
        <f t="shared" si="22"/>
        <v>6109.2635999999993</v>
      </c>
      <c r="H998" s="2">
        <f t="shared" si="19"/>
        <v>0.77999999999155989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10422.5</v>
      </c>
      <c r="E1000" s="1">
        <v>0</v>
      </c>
      <c r="F1000" s="1">
        <v>0</v>
      </c>
      <c r="G1000" s="2">
        <f t="shared" si="22"/>
        <v>354.36500000000001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3762.5</v>
      </c>
      <c r="E1002" s="1">
        <v>0</v>
      </c>
      <c r="F1002" s="1">
        <v>0</v>
      </c>
      <c r="G1002" s="2">
        <f t="shared" si="22"/>
        <v>142.97499999999999</v>
      </c>
      <c r="H1002" s="2">
        <f t="shared" si="19"/>
        <v>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17949.82</v>
      </c>
      <c r="E1003" s="1">
        <v>0</v>
      </c>
      <c r="F1003" s="1">
        <v>0</v>
      </c>
      <c r="G1003" s="2">
        <f t="shared" si="22"/>
        <v>717.99279999999999</v>
      </c>
      <c r="H1003" s="2">
        <f t="shared" si="19"/>
        <v>0.18000000000029104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186950.18</v>
      </c>
      <c r="D1004" s="1">
        <f>BILANCA!E26</f>
        <v>197450.18</v>
      </c>
      <c r="E1004" s="1">
        <v>0</v>
      </c>
      <c r="F1004" s="1">
        <v>0</v>
      </c>
      <c r="G1004" s="2">
        <f t="shared" si="22"/>
        <v>12218.861339999999</v>
      </c>
      <c r="H1004" s="2">
        <f t="shared" si="19"/>
        <v>0.35999999998603016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203175.81</v>
      </c>
      <c r="D1006" s="1">
        <f>BILANCA!E28</f>
        <v>233112.33</v>
      </c>
      <c r="E1006" s="1">
        <v>0</v>
      </c>
      <c r="F1006" s="1">
        <v>0</v>
      </c>
      <c r="G1006" s="2">
        <f t="shared" si="22"/>
        <v>15396.210809999999</v>
      </c>
      <c r="H1006" s="2">
        <f t="shared" si="19"/>
        <v>0.51999999998952262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2554.7000000000007</v>
      </c>
      <c r="D1007" s="1">
        <f>BILANCA!E29</f>
        <v>39900.25</v>
      </c>
      <c r="E1007" s="1">
        <v>0</v>
      </c>
      <c r="F1007" s="1">
        <v>0</v>
      </c>
      <c r="G1007" s="2">
        <f t="shared" si="22"/>
        <v>1976.5247999999999</v>
      </c>
      <c r="H1007" s="2">
        <f t="shared" si="19"/>
        <v>0.5499999999992724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10483.780000000001</v>
      </c>
      <c r="D1008" s="1">
        <f>BILANCA!E30</f>
        <v>49139.8</v>
      </c>
      <c r="E1008" s="1">
        <v>0</v>
      </c>
      <c r="F1008" s="1">
        <v>0</v>
      </c>
      <c r="G1008" s="2">
        <f t="shared" si="22"/>
        <v>2719.0845000000004</v>
      </c>
      <c r="H1008" s="2">
        <f t="shared" si="19"/>
        <v>0.41999999999643478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7929.08</v>
      </c>
      <c r="D1012" s="1">
        <f>BILANCA!E34</f>
        <v>9239.5499999999993</v>
      </c>
      <c r="E1012" s="1">
        <v>0</v>
      </c>
      <c r="F1012" s="1">
        <v>0</v>
      </c>
      <c r="G1012" s="2">
        <f t="shared" si="22"/>
        <v>765.83722</v>
      </c>
      <c r="H1012" s="2">
        <f t="shared" si="19"/>
        <v>0.53000000000065484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29380.23</v>
      </c>
      <c r="D1013" s="1">
        <f>BILANCA!E35</f>
        <v>26671.450000000004</v>
      </c>
      <c r="E1013" s="1">
        <v>0</v>
      </c>
      <c r="F1013" s="1">
        <v>0</v>
      </c>
      <c r="G1013" s="2">
        <f t="shared" si="22"/>
        <v>2481.6939000000002</v>
      </c>
      <c r="H1013" s="2">
        <f t="shared" si="19"/>
        <v>0.68000000000392902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41592.18</v>
      </c>
      <c r="D1014" s="1">
        <f>BILANCA!E36</f>
        <v>36898.83</v>
      </c>
      <c r="E1014" s="1">
        <v>0</v>
      </c>
      <c r="F1014" s="1">
        <v>0</v>
      </c>
      <c r="G1014" s="2">
        <f t="shared" si="22"/>
        <v>3577.0850399999999</v>
      </c>
      <c r="H1014" s="2">
        <f t="shared" si="19"/>
        <v>0.34999999999854481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12211.95</v>
      </c>
      <c r="D1018" s="1">
        <f>BILANCA!E40</f>
        <v>10227.379999999999</v>
      </c>
      <c r="E1018" s="1">
        <v>0</v>
      </c>
      <c r="F1018" s="1">
        <v>0</v>
      </c>
      <c r="G1018" s="2">
        <f t="shared" si="22"/>
        <v>1143.3348500000002</v>
      </c>
      <c r="H1018" s="2">
        <f t="shared" si="19"/>
        <v>0.42999999999847205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83.62</v>
      </c>
      <c r="D1019" s="1">
        <f>BILANCA!E41</f>
        <v>83.62</v>
      </c>
      <c r="E1019" s="1">
        <v>0</v>
      </c>
      <c r="F1019" s="1">
        <v>0</v>
      </c>
      <c r="G1019" s="2">
        <f t="shared" si="22"/>
        <v>9.0309600000000003</v>
      </c>
      <c r="H1019" s="2">
        <f t="shared" si="19"/>
        <v>0.75999999999999091</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83.62</v>
      </c>
      <c r="D1020" s="1">
        <f>BILANCA!E42</f>
        <v>83.62</v>
      </c>
      <c r="E1020" s="1">
        <v>0</v>
      </c>
      <c r="F1020" s="1">
        <v>0</v>
      </c>
      <c r="G1020" s="2">
        <f t="shared" si="22"/>
        <v>9.2818199999999997</v>
      </c>
      <c r="H1020" s="2">
        <f t="shared" si="19"/>
        <v>0.75999999999999091</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29557.040000000001</v>
      </c>
      <c r="D1032" s="1">
        <f>BILANCA!E54</f>
        <v>29557.040000000001</v>
      </c>
      <c r="E1032" s="1">
        <v>0</v>
      </c>
      <c r="F1032" s="1">
        <v>0</v>
      </c>
      <c r="G1032" s="2">
        <f t="shared" si="22"/>
        <v>4344.8848800000005</v>
      </c>
      <c r="H1032" s="2">
        <f t="shared" si="19"/>
        <v>8.000000000174623E-2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29557.040000000001</v>
      </c>
      <c r="D1033" s="1">
        <f>BILANCA!E55</f>
        <v>29557.040000000001</v>
      </c>
      <c r="E1033" s="1">
        <v>0</v>
      </c>
      <c r="F1033" s="1">
        <v>0</v>
      </c>
      <c r="G1033" s="2">
        <f t="shared" si="22"/>
        <v>4433.5560000000005</v>
      </c>
      <c r="H1033" s="2">
        <f t="shared" si="19"/>
        <v>8.000000000174623E-2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174622.90000000002</v>
      </c>
      <c r="D1046" s="1">
        <f>BILANCA!E68</f>
        <v>86964.85</v>
      </c>
      <c r="E1046" s="1">
        <v>0</v>
      </c>
      <c r="F1046" s="1">
        <v>0</v>
      </c>
      <c r="G1046" s="2">
        <f t="shared" si="22"/>
        <v>21958.813800000004</v>
      </c>
      <c r="H1046" s="2">
        <f t="shared" si="19"/>
        <v>0.24999999997089617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1627.61</v>
      </c>
      <c r="D1056" s="1">
        <f>BILANCA!E78</f>
        <v>1761.21</v>
      </c>
      <c r="E1056" s="1">
        <v>0</v>
      </c>
      <c r="F1056" s="1">
        <v>0</v>
      </c>
      <c r="G1056" s="2">
        <f t="shared" si="22"/>
        <v>375.95218999999997</v>
      </c>
      <c r="H1056" s="2">
        <f t="shared" si="19"/>
        <v>0.60000000000013642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1627.61</v>
      </c>
      <c r="D1064" s="1">
        <f>BILANCA!E86</f>
        <v>1761.21</v>
      </c>
      <c r="E1064" s="1">
        <v>0</v>
      </c>
      <c r="F1064" s="1">
        <v>0</v>
      </c>
      <c r="G1064" s="2">
        <f t="shared" si="22"/>
        <v>417.15243000000004</v>
      </c>
      <c r="H1064" s="2">
        <f t="shared" si="19"/>
        <v>0.60000000000013642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74960.400000000009</v>
      </c>
      <c r="D1124" s="1">
        <f>BILANCA!E146</f>
        <v>85203.64</v>
      </c>
      <c r="E1124" s="1">
        <v>0</v>
      </c>
      <c r="F1124" s="1">
        <v>0</v>
      </c>
      <c r="G1124" s="2">
        <f t="shared" si="22"/>
        <v>34596.842879999997</v>
      </c>
      <c r="H1124" s="2">
        <f t="shared" si="23"/>
        <v>0.76000000000931323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792.27</v>
      </c>
      <c r="D1137" s="1">
        <f>BILANCA!E159</f>
        <v>621.04999999999995</v>
      </c>
      <c r="E1137" s="1">
        <v>0</v>
      </c>
      <c r="F1137" s="1">
        <v>0</v>
      </c>
      <c r="G1137" s="2">
        <f t="shared" si="22"/>
        <v>313.29297999999994</v>
      </c>
      <c r="H1137" s="2">
        <f t="shared" si="23"/>
        <v>0.31999999999993634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74168.13</v>
      </c>
      <c r="D1139" s="1">
        <f>BILANCA!E161</f>
        <v>84582.59</v>
      </c>
      <c r="E1139" s="1">
        <v>0</v>
      </c>
      <c r="F1139" s="1">
        <v>0</v>
      </c>
      <c r="G1139" s="2">
        <f t="shared" si="22"/>
        <v>37959.996359999997</v>
      </c>
      <c r="H1139" s="2">
        <f t="shared" si="23"/>
        <v>0.54000000000814907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98034.89</v>
      </c>
      <c r="D1148" s="1">
        <f>BILANCA!E170</f>
        <v>0</v>
      </c>
      <c r="E1148" s="1">
        <v>0</v>
      </c>
      <c r="F1148" s="1">
        <v>0</v>
      </c>
      <c r="G1148" s="2">
        <f t="shared" si="22"/>
        <v>16175.75685</v>
      </c>
      <c r="H1148" s="2">
        <f t="shared" si="23"/>
        <v>0.11000000000058208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98034.89</v>
      </c>
      <c r="D1151" s="1">
        <f>BILANCA!E173</f>
        <v>0</v>
      </c>
      <c r="E1151" s="1">
        <v>0</v>
      </c>
      <c r="F1151" s="1">
        <v>0</v>
      </c>
      <c r="G1151" s="2">
        <f t="shared" si="22"/>
        <v>16469.861520000002</v>
      </c>
      <c r="H1151" s="2">
        <f t="shared" si="23"/>
        <v>0.11000000000058208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1836966.0399999998</v>
      </c>
      <c r="D1152" s="1">
        <f>BILANCA!E175</f>
        <v>1939059.1099999999</v>
      </c>
      <c r="E1152" s="1">
        <v>0</v>
      </c>
      <c r="F1152" s="1">
        <v>0</v>
      </c>
      <c r="G1152" s="2">
        <f t="shared" si="22"/>
        <v>965849.23994</v>
      </c>
      <c r="H1152" s="2">
        <f t="shared" si="23"/>
        <v>0.1499999996740371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105264.51</v>
      </c>
      <c r="D1153" s="1">
        <f>BILANCA!E176</f>
        <v>7152.39</v>
      </c>
      <c r="E1153" s="1">
        <v>0</v>
      </c>
      <c r="F1153" s="1">
        <v>0</v>
      </c>
      <c r="G1153" s="2">
        <f t="shared" si="22"/>
        <v>20326.779300000002</v>
      </c>
      <c r="H1153" s="2">
        <f t="shared" si="23"/>
        <v>0.88000000000556611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105264.51</v>
      </c>
      <c r="D1154" s="1">
        <f>BILANCA!E177</f>
        <v>7152.39</v>
      </c>
      <c r="E1154" s="1">
        <v>0</v>
      </c>
      <c r="F1154" s="1">
        <v>0</v>
      </c>
      <c r="G1154" s="2">
        <f t="shared" si="22"/>
        <v>20446.348590000001</v>
      </c>
      <c r="H1154" s="2">
        <f t="shared" si="23"/>
        <v>0.88000000000556611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94892.67</v>
      </c>
      <c r="D1155" s="1">
        <f>BILANCA!E178</f>
        <v>0</v>
      </c>
      <c r="E1155" s="1">
        <v>0</v>
      </c>
      <c r="F1155" s="1">
        <v>0</v>
      </c>
      <c r="G1155" s="2">
        <f t="shared" si="22"/>
        <v>16321.539239999998</v>
      </c>
      <c r="H1155" s="2">
        <f t="shared" si="23"/>
        <v>0.33000000000174623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8718.5499999999993</v>
      </c>
      <c r="D1156" s="1">
        <f>BILANCA!E179</f>
        <v>5365.5</v>
      </c>
      <c r="E1156" s="1">
        <v>0</v>
      </c>
      <c r="F1156" s="1">
        <v>0</v>
      </c>
      <c r="G1156" s="2">
        <f t="shared" si="22"/>
        <v>3364.7721499999998</v>
      </c>
      <c r="H1156" s="2">
        <f t="shared" si="23"/>
        <v>0.9500000000007276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1653.29</v>
      </c>
      <c r="D1165" s="1">
        <f>BILANCA!E188</f>
        <v>1786.89</v>
      </c>
      <c r="E1165" s="1">
        <v>0</v>
      </c>
      <c r="F1165" s="1">
        <v>0</v>
      </c>
      <c r="G1165" s="2">
        <f t="shared" si="22"/>
        <v>951.32673999999997</v>
      </c>
      <c r="H1165" s="2">
        <f t="shared" si="23"/>
        <v>0.39999999999986358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1731701.5299999998</v>
      </c>
      <c r="D1214" s="1">
        <f>BILANCA!E237</f>
        <v>1931906.72</v>
      </c>
      <c r="E1214" s="1">
        <v>0</v>
      </c>
      <c r="F1214" s="1">
        <v>0</v>
      </c>
      <c r="G1214" s="2">
        <f t="shared" si="22"/>
        <v>1292563.9580700002</v>
      </c>
      <c r="H1214" s="2">
        <f t="shared" si="23"/>
        <v>0.75000000023283064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1662343.2</v>
      </c>
      <c r="D1215" s="1">
        <f>BILANCA!E238</f>
        <v>1852094.32</v>
      </c>
      <c r="E1215" s="1">
        <v>0</v>
      </c>
      <c r="F1215" s="1">
        <v>0</v>
      </c>
      <c r="G1215" s="2">
        <f t="shared" si="22"/>
        <v>1245035.3868800001</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1662343.2</v>
      </c>
      <c r="D1216" s="1">
        <f>BILANCA!E239</f>
        <v>1852094.32</v>
      </c>
      <c r="E1216" s="1">
        <v>0</v>
      </c>
      <c r="F1216" s="1">
        <v>0</v>
      </c>
      <c r="G1216" s="2">
        <f t="shared" si="22"/>
        <v>1250401.91872</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1662343.2</v>
      </c>
      <c r="D1217" s="1">
        <f>BILANCA!E240</f>
        <v>1852094.26</v>
      </c>
      <c r="E1217" s="1">
        <v>0</v>
      </c>
      <c r="F1217" s="1">
        <v>0</v>
      </c>
      <c r="G1217" s="2">
        <f t="shared" si="22"/>
        <v>1255768.4224800002</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0.06</v>
      </c>
      <c r="E1218" s="1">
        <v>0</v>
      </c>
      <c r="F1218" s="1">
        <v>0</v>
      </c>
      <c r="G1218" s="2">
        <f t="shared" si="22"/>
        <v>2.8199999999999996E-2</v>
      </c>
      <c r="H1218" s="2">
        <f t="shared" si="23"/>
        <v>0.06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68553.45</v>
      </c>
      <c r="D1222" s="1">
        <f>BILANCA!E245</f>
        <v>79178.740000000005</v>
      </c>
      <c r="E1222" s="1">
        <v>0</v>
      </c>
      <c r="F1222" s="1">
        <v>0</v>
      </c>
      <c r="G1222" s="2">
        <f t="shared" si="22"/>
        <v>54231.712270000004</v>
      </c>
      <c r="H1222" s="2">
        <f t="shared" si="23"/>
        <v>0.70999999999185093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68553.45</v>
      </c>
      <c r="D1223" s="1">
        <f>BILANCA!E246</f>
        <v>79178.740000000005</v>
      </c>
      <c r="E1223" s="1">
        <v>0</v>
      </c>
      <c r="F1223" s="1">
        <v>0</v>
      </c>
      <c r="G1223" s="2">
        <f t="shared" si="22"/>
        <v>54458.623200000002</v>
      </c>
      <c r="H1223" s="2">
        <f t="shared" si="23"/>
        <v>0.70999999999185093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68553.45</v>
      </c>
      <c r="D1224" s="1">
        <f>BILANCA!E247</f>
        <v>79178.740000000005</v>
      </c>
      <c r="E1224" s="1">
        <v>0</v>
      </c>
      <c r="F1224" s="1">
        <v>0</v>
      </c>
      <c r="G1224" s="2">
        <f t="shared" si="22"/>
        <v>54685.53413</v>
      </c>
      <c r="H1224" s="2">
        <f t="shared" si="23"/>
        <v>0.70999999999185093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804.88</v>
      </c>
      <c r="D1232" s="1">
        <f>BILANCA!E255</f>
        <v>633.66</v>
      </c>
      <c r="E1232" s="1">
        <v>0</v>
      </c>
      <c r="F1232" s="1">
        <v>0</v>
      </c>
      <c r="G1232" s="2">
        <f t="shared" si="22"/>
        <v>515.9778</v>
      </c>
      <c r="H1232" s="2">
        <f t="shared" si="23"/>
        <v>0.46000000000003638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68678.42</v>
      </c>
      <c r="D1236" s="1">
        <f>BILANCA!E259</f>
        <v>0</v>
      </c>
      <c r="E1236" s="1">
        <v>0</v>
      </c>
      <c r="F1236" s="1">
        <v>0</v>
      </c>
      <c r="G1236" s="2">
        <f t="shared" si="22"/>
        <v>17375.64026</v>
      </c>
      <c r="H1236" s="2">
        <f t="shared" si="23"/>
        <v>0.41999999999825377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68678.42</v>
      </c>
      <c r="D1237" s="1">
        <f>BILANCA!E260</f>
        <v>0</v>
      </c>
      <c r="E1237" s="1">
        <v>0</v>
      </c>
      <c r="F1237" s="1">
        <v>0</v>
      </c>
      <c r="G1237" s="2">
        <f t="shared" si="22"/>
        <v>17444.31868</v>
      </c>
      <c r="H1237" s="2">
        <f t="shared" si="23"/>
        <v>0.41999999999825377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74960.399999999994</v>
      </c>
      <c r="D1240" s="1">
        <f>BILANCA!E264</f>
        <v>85203.64</v>
      </c>
      <c r="E1240" s="1">
        <v>0</v>
      </c>
      <c r="F1240" s="1">
        <v>0</v>
      </c>
      <c r="G1240" s="2">
        <f t="shared" si="22"/>
        <v>63059.493759999998</v>
      </c>
      <c r="H1240" s="2">
        <f t="shared" si="23"/>
        <v>0.75999999999476131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1627.61</v>
      </c>
      <c r="D1244" s="1">
        <f>BILANCA!E268</f>
        <v>1761.21</v>
      </c>
      <c r="E1244" s="1">
        <v>0</v>
      </c>
      <c r="F1244" s="1">
        <v>0</v>
      </c>
      <c r="G1244" s="2">
        <f t="shared" si="24"/>
        <v>1344.1578300000001</v>
      </c>
      <c r="H1244" s="2">
        <f t="shared" si="23"/>
        <v>0.60000000000013642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74168.13</v>
      </c>
      <c r="D1262" s="1">
        <f>BILANCA!E286</f>
        <v>84582.59</v>
      </c>
      <c r="E1262" s="1">
        <v>0</v>
      </c>
      <c r="F1262" s="1">
        <v>0</v>
      </c>
      <c r="G1262" s="2">
        <f t="shared" si="24"/>
        <v>67889.993490000008</v>
      </c>
      <c r="H1262" s="2">
        <f t="shared" si="23"/>
        <v>0.54000000000814907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105264.51</v>
      </c>
      <c r="D1264" s="1">
        <f>BILANCA!E288</f>
        <v>7152.39</v>
      </c>
      <c r="E1264" s="1">
        <v>0</v>
      </c>
      <c r="F1264" s="1">
        <v>0</v>
      </c>
      <c r="G1264" s="2">
        <f t="shared" si="24"/>
        <v>33598.97049</v>
      </c>
      <c r="H1264" s="2">
        <f t="shared" si="23"/>
        <v>0.88000000000556611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1653.29</v>
      </c>
      <c r="D1278" s="1">
        <f>BILANCA!E302</f>
        <v>1786.89</v>
      </c>
      <c r="E1278" s="1">
        <v>0</v>
      </c>
      <c r="F1278" s="1">
        <v>0</v>
      </c>
      <c r="G1278" s="2">
        <f t="shared" si="24"/>
        <v>1541.9856500000001</v>
      </c>
      <c r="H1278" s="2">
        <f t="shared" si="23"/>
        <v>0.39999999999986358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1164113.81</v>
      </c>
      <c r="D1408" s="1">
        <f>'RAS-funkcijski'!E114</f>
        <v>1837137.5</v>
      </c>
      <c r="E1408" s="1">
        <v>0</v>
      </c>
      <c r="F1408" s="1">
        <v>0</v>
      </c>
      <c r="G1408" s="2">
        <f t="shared" si="24"/>
        <v>532222.76910000003</v>
      </c>
      <c r="H1408" s="2">
        <f t="shared" si="27"/>
        <v>0.68999999994412065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1126625.5900000001</v>
      </c>
      <c r="D1409" s="1">
        <f>'RAS-funkcijski'!E115</f>
        <v>1783559.75</v>
      </c>
      <c r="E1409" s="1">
        <v>0</v>
      </c>
      <c r="F1409" s="1">
        <v>0</v>
      </c>
      <c r="G1409" s="2">
        <f t="shared" si="24"/>
        <v>521005.70499</v>
      </c>
      <c r="H1409" s="2">
        <f t="shared" si="27"/>
        <v>0.65999999991618097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1126625.5900000001</v>
      </c>
      <c r="D1411" s="1">
        <f>'RAS-funkcijski'!E117</f>
        <v>1783559.75</v>
      </c>
      <c r="E1411" s="1">
        <v>0</v>
      </c>
      <c r="F1411" s="1">
        <v>0</v>
      </c>
      <c r="G1411" s="2">
        <f t="shared" si="24"/>
        <v>530393.19516999996</v>
      </c>
      <c r="H1411" s="2">
        <f t="shared" si="27"/>
        <v>0.65999999991618097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37488.22</v>
      </c>
      <c r="D1420" s="1">
        <f>'RAS-funkcijski'!E126</f>
        <v>53577.75</v>
      </c>
      <c r="E1420" s="1">
        <v>0</v>
      </c>
      <c r="F1420" s="1">
        <v>0</v>
      </c>
      <c r="G1420" s="2">
        <f t="shared" si="24"/>
        <v>17646.53384</v>
      </c>
      <c r="H1420" s="2">
        <f t="shared" si="27"/>
        <v>0.47000000000116415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1164113.81</v>
      </c>
      <c r="D1435" s="13">
        <f>'RAS-funkcijski'!E141</f>
        <v>1837137.5</v>
      </c>
      <c r="E1435" s="13">
        <v>0</v>
      </c>
      <c r="F1435" s="13">
        <v>0</v>
      </c>
      <c r="G1435" s="14">
        <f t="shared" si="24"/>
        <v>662859.26697</v>
      </c>
      <c r="H1435" s="14">
        <f t="shared" si="27"/>
        <v>0.68999999994412065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222122.42</v>
      </c>
      <c r="D1436" s="6">
        <f>'P-VRIO'!E5</f>
        <v>0</v>
      </c>
      <c r="E1436" s="6">
        <v>0</v>
      </c>
      <c r="F1436" s="6">
        <v>0</v>
      </c>
      <c r="G1436" s="7">
        <f t="shared" si="24"/>
        <v>222.12242000000001</v>
      </c>
      <c r="H1436" s="7">
        <f t="shared" si="27"/>
        <v>0.42000000001280569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222122.42</v>
      </c>
      <c r="D1453" s="1">
        <f>'P-VRIO'!E22</f>
        <v>0</v>
      </c>
      <c r="E1453" s="1">
        <v>0</v>
      </c>
      <c r="F1453" s="1">
        <v>0</v>
      </c>
      <c r="G1453" s="2">
        <f t="shared" si="24"/>
        <v>3998.2035599999999</v>
      </c>
      <c r="H1453" s="2">
        <f t="shared" si="27"/>
        <v>0.42000000001280569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222122.42</v>
      </c>
      <c r="D1454" s="1">
        <f>'P-VRIO'!E23</f>
        <v>0</v>
      </c>
      <c r="E1454" s="1">
        <v>0</v>
      </c>
      <c r="F1454" s="1">
        <v>0</v>
      </c>
      <c r="G1454" s="2">
        <f t="shared" si="24"/>
        <v>4220.3259800000005</v>
      </c>
      <c r="H1454" s="2">
        <f t="shared" si="27"/>
        <v>0.42000000001280569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222122.42</v>
      </c>
      <c r="D1456" s="1">
        <f>'P-VRIO'!E25</f>
        <v>0</v>
      </c>
      <c r="E1456" s="1">
        <v>0</v>
      </c>
      <c r="F1456" s="1">
        <v>0</v>
      </c>
      <c r="G1456" s="2">
        <f t="shared" si="24"/>
        <v>4664.5708200000008</v>
      </c>
      <c r="H1456" s="2">
        <f t="shared" si="27"/>
        <v>0.42000000001280569</v>
      </c>
      <c r="I1456" s="10">
        <f t="shared" si="30"/>
        <v>1959.1197444597333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105264.51</v>
      </c>
      <c r="D1480" s="6"/>
      <c r="E1480" s="6">
        <v>0</v>
      </c>
      <c r="F1480" s="6">
        <v>0</v>
      </c>
      <c r="G1480" s="7">
        <f t="shared" ref="G1480:G1580" si="34">B1480/1000*C1480</f>
        <v>105.26451</v>
      </c>
      <c r="H1480" s="7">
        <f t="shared" ref="H1480:H1580" si="35">ABS(C1480-ROUND(C1480,0))</f>
        <v>0.49000000000523869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1706082.2200000002</v>
      </c>
      <c r="D1481" s="1">
        <v>0</v>
      </c>
      <c r="E1481" s="1">
        <v>0</v>
      </c>
      <c r="F1481" s="1">
        <v>0</v>
      </c>
      <c r="G1481" s="2">
        <f t="shared" si="34"/>
        <v>3412.1644400000005</v>
      </c>
      <c r="H1481" s="2">
        <f t="shared" si="35"/>
        <v>0.22000000020489097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1661684.6500000001</v>
      </c>
      <c r="D1483" s="1">
        <v>0</v>
      </c>
      <c r="E1483" s="1">
        <v>0</v>
      </c>
      <c r="F1483" s="1">
        <v>0</v>
      </c>
      <c r="G1483" s="2">
        <f t="shared" si="34"/>
        <v>6646.7386000000006</v>
      </c>
      <c r="H1483" s="2">
        <f t="shared" si="35"/>
        <v>0.34999999986030161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1400264.28</v>
      </c>
      <c r="D1484" s="1">
        <v>0</v>
      </c>
      <c r="E1484" s="1">
        <v>0</v>
      </c>
      <c r="F1484" s="1">
        <v>0</v>
      </c>
      <c r="G1484" s="2">
        <f t="shared" si="34"/>
        <v>7001.3214000000007</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232195</v>
      </c>
      <c r="D1485" s="1">
        <v>0</v>
      </c>
      <c r="E1485" s="1">
        <v>0</v>
      </c>
      <c r="F1485" s="1">
        <v>0</v>
      </c>
      <c r="G1485" s="2">
        <f t="shared" si="34"/>
        <v>1393.17</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1.86</v>
      </c>
      <c r="D1486" s="1">
        <v>0</v>
      </c>
      <c r="E1486" s="1">
        <v>0</v>
      </c>
      <c r="F1486" s="1">
        <v>0</v>
      </c>
      <c r="G1486" s="2">
        <f t="shared" si="34"/>
        <v>1.302E-2</v>
      </c>
      <c r="H1486" s="2">
        <f t="shared" si="35"/>
        <v>0.1399999999999999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24864.240000000002</v>
      </c>
      <c r="D1489" s="1">
        <v>0</v>
      </c>
      <c r="E1489" s="1">
        <v>0</v>
      </c>
      <c r="F1489" s="1">
        <v>0</v>
      </c>
      <c r="G1489" s="2">
        <f t="shared" si="34"/>
        <v>248.64240000000001</v>
      </c>
      <c r="H1489" s="2">
        <f t="shared" si="35"/>
        <v>0.24000000000160071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4359.2700000000004</v>
      </c>
      <c r="D1491" s="1">
        <v>0</v>
      </c>
      <c r="E1491" s="1">
        <v>0</v>
      </c>
      <c r="F1491" s="1">
        <v>0</v>
      </c>
      <c r="G1491" s="2">
        <f t="shared" si="34"/>
        <v>52.311240000000005</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44397.57</v>
      </c>
      <c r="D1492" s="1">
        <v>0</v>
      </c>
      <c r="E1492" s="1">
        <v>0</v>
      </c>
      <c r="F1492" s="1">
        <v>0</v>
      </c>
      <c r="G1492" s="2">
        <f t="shared" si="34"/>
        <v>577.16840999999999</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1804194.34</v>
      </c>
      <c r="D1499" s="1">
        <v>0</v>
      </c>
      <c r="E1499" s="1">
        <v>0</v>
      </c>
      <c r="F1499" s="1">
        <v>0</v>
      </c>
      <c r="G1499" s="2">
        <f t="shared" si="34"/>
        <v>36083.8868</v>
      </c>
      <c r="H1499" s="2">
        <f t="shared" si="35"/>
        <v>0.34000000008381903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1759796.77</v>
      </c>
      <c r="D1501" s="1">
        <v>0</v>
      </c>
      <c r="E1501" s="1">
        <v>0</v>
      </c>
      <c r="F1501" s="1">
        <v>0</v>
      </c>
      <c r="G1501" s="2">
        <f t="shared" si="34"/>
        <v>38715.528939999997</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1495156.95</v>
      </c>
      <c r="D1502" s="1">
        <v>0</v>
      </c>
      <c r="E1502" s="1">
        <v>0</v>
      </c>
      <c r="F1502" s="1">
        <v>0</v>
      </c>
      <c r="G1502" s="2">
        <f t="shared" si="34"/>
        <v>34388.609850000001</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235548.05</v>
      </c>
      <c r="D1503" s="1">
        <v>0</v>
      </c>
      <c r="E1503" s="1">
        <v>0</v>
      </c>
      <c r="F1503" s="1">
        <v>0</v>
      </c>
      <c r="G1503" s="2">
        <f t="shared" si="34"/>
        <v>5653.1531999999997</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1.86</v>
      </c>
      <c r="D1504" s="1">
        <v>0</v>
      </c>
      <c r="E1504" s="1">
        <v>0</v>
      </c>
      <c r="F1504" s="1">
        <v>0</v>
      </c>
      <c r="G1504" s="2">
        <f t="shared" si="34"/>
        <v>4.6500000000000007E-2</v>
      </c>
      <c r="H1504" s="2">
        <f t="shared" si="35"/>
        <v>0.1399999999999999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24864.240000000002</v>
      </c>
      <c r="D1507" s="1">
        <v>0</v>
      </c>
      <c r="E1507" s="1">
        <v>0</v>
      </c>
      <c r="F1507" s="1">
        <v>0</v>
      </c>
      <c r="G1507" s="2">
        <f t="shared" si="34"/>
        <v>696.19872000000009</v>
      </c>
      <c r="H1507" s="2">
        <f t="shared" si="35"/>
        <v>0.24000000000160071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4225.67</v>
      </c>
      <c r="D1509" s="1">
        <v>0</v>
      </c>
      <c r="E1509" s="1">
        <v>0</v>
      </c>
      <c r="F1509" s="1">
        <v>0</v>
      </c>
      <c r="G1509" s="2">
        <f t="shared" si="34"/>
        <v>126.7701</v>
      </c>
      <c r="H1509" s="2">
        <f t="shared" si="35"/>
        <v>0.32999999999992724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44397.57</v>
      </c>
      <c r="D1510" s="1">
        <v>0</v>
      </c>
      <c r="E1510" s="1">
        <v>0</v>
      </c>
      <c r="F1510" s="1">
        <v>0</v>
      </c>
      <c r="G1510" s="2">
        <f t="shared" si="34"/>
        <v>1376.32467</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7152.3900000001304</v>
      </c>
      <c r="D1517" s="1">
        <v>0</v>
      </c>
      <c r="E1517" s="1">
        <v>0</v>
      </c>
      <c r="F1517" s="1">
        <v>0</v>
      </c>
      <c r="G1517" s="2">
        <f t="shared" si="34"/>
        <v>271.79082000000494</v>
      </c>
      <c r="H1517" s="2">
        <f t="shared" si="35"/>
        <v>0.39000000013038516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7152.39</v>
      </c>
      <c r="D1576" s="1">
        <v>0</v>
      </c>
      <c r="E1576" s="1">
        <v>0</v>
      </c>
      <c r="F1576" s="1">
        <v>0</v>
      </c>
      <c r="G1576" s="2">
        <f t="shared" si="34"/>
        <v>693.78183000000001</v>
      </c>
      <c r="H1576" s="2">
        <f t="shared" si="35"/>
        <v>0.39000000000032742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7152.39</v>
      </c>
      <c r="D1578" s="1">
        <v>0</v>
      </c>
      <c r="E1578" s="1">
        <v>0</v>
      </c>
      <c r="F1578" s="1">
        <v>0</v>
      </c>
      <c r="G1578" s="2">
        <f t="shared" si="34"/>
        <v>708.08661000000006</v>
      </c>
      <c r="H1578" s="2">
        <f t="shared" si="35"/>
        <v>0.39000000000032742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16205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1240799.5199999998</v>
      </c>
      <c r="I16" s="170">
        <f>'PR-RAS'!E6</f>
        <v>1847762.79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1148496.8899999999</v>
      </c>
      <c r="I17" s="170">
        <f>'PR-RAS'!E151</f>
        <v>1792739.9300000004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68553.449999999968</v>
      </c>
      <c r="I18" s="170">
        <f>'PR-RAS'!E645</f>
        <v>79178.739999999569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1662343.1399999997</v>
      </c>
      <c r="I20" s="173">
        <f>BILANCA!E7</f>
        <v>1852094.2599999998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174622.90000000002</v>
      </c>
      <c r="I21" s="175">
        <f>BILANCA!E68</f>
        <v>86964.85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105264.51</v>
      </c>
      <c r="I22" s="175">
        <f>BILANCA!E176</f>
        <v>7152.39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1731701.5299999998</v>
      </c>
      <c r="I23" s="177">
        <f>BILANCA!E237</f>
        <v>1931906.72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1164113.81</v>
      </c>
      <c r="I27" s="175">
        <f>'RAS-funkcijski'!E114</f>
        <v>1837137.5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1164113.81</v>
      </c>
      <c r="I28" s="179">
        <f>'RAS-funkcijski'!E141</f>
        <v>1837137.5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222122.42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222122.42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105264.51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7152.3900000001304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7152.39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4" zoomScale="110" zoomScaleNormal="110" workbookViewId="0">
      <selection activeCell="D292" sqref="D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1240799.5199999998</v>
      </c>
      <c r="E6" s="51">
        <f>E7+E44+E50+E82+E106+E124+E133+E139</f>
        <v>1847762.79</v>
      </c>
      <c r="F6" s="52">
        <f t="shared" ref="F6:F131" si="0">IF(D6&lt;&gt;0,IF(E6/D6&gt;=100,"&gt;&gt;100",E6/D6*100),"-")</f>
        <v>148.91711031609688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1144670.7299999997</v>
      </c>
      <c r="E50" s="51">
        <f>E51+E54+E59+E62+E65+E68+E71+E74+E77</f>
        <v>1789217.71</v>
      </c>
      <c r="F50" s="52">
        <f t="shared" si="0"/>
        <v>156.30850541622573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1096470.5899999999</v>
      </c>
      <c r="E68" s="51">
        <f t="shared" si="15"/>
        <v>1752701.27</v>
      </c>
      <c r="F68" s="52">
        <f t="shared" si="0"/>
        <v>159.84936449595062</v>
      </c>
    </row>
    <row r="69" spans="1:6" ht="12.75" customHeight="1" x14ac:dyDescent="0.2">
      <c r="A69" s="53" t="s">
        <v>184</v>
      </c>
      <c r="B69" s="85" t="s">
        <v>185</v>
      </c>
      <c r="C69" s="50" t="s">
        <v>184</v>
      </c>
      <c r="D69" s="242">
        <v>1069654.42</v>
      </c>
      <c r="E69" s="242">
        <v>1718241.43</v>
      </c>
      <c r="F69" s="52">
        <f t="shared" si="0"/>
        <v>160.63519187813949</v>
      </c>
    </row>
    <row r="70" spans="1:6" ht="24" x14ac:dyDescent="0.2">
      <c r="A70" s="53" t="s">
        <v>186</v>
      </c>
      <c r="B70" s="85" t="s">
        <v>187</v>
      </c>
      <c r="C70" s="50" t="s">
        <v>186</v>
      </c>
      <c r="D70" s="242">
        <v>26816.17</v>
      </c>
      <c r="E70" s="242">
        <v>34459.839999999997</v>
      </c>
      <c r="F70" s="52">
        <f t="shared" si="0"/>
        <v>128.50395861899742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48200.14</v>
      </c>
      <c r="E74" s="51">
        <f t="shared" si="17"/>
        <v>36516.44</v>
      </c>
      <c r="F74" s="52">
        <f t="shared" si="0"/>
        <v>75.760028912779092</v>
      </c>
    </row>
    <row r="75" spans="1:6" ht="12.75" customHeight="1" x14ac:dyDescent="0.2">
      <c r="A75" s="53" t="s">
        <v>196</v>
      </c>
      <c r="B75" s="85" t="s">
        <v>197</v>
      </c>
      <c r="C75" s="50" t="s">
        <v>196</v>
      </c>
      <c r="D75" s="242">
        <v>48200.14</v>
      </c>
      <c r="E75" s="242">
        <v>36516.44</v>
      </c>
      <c r="F75" s="52">
        <f t="shared" si="0"/>
        <v>75.760028912779092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13621.57</v>
      </c>
      <c r="E106" s="51">
        <f t="shared" si="23"/>
        <v>1991.22</v>
      </c>
      <c r="F106" s="52">
        <f t="shared" si="0"/>
        <v>14.618138731438446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13621.57</v>
      </c>
      <c r="E112" s="51">
        <f t="shared" si="25"/>
        <v>1991.22</v>
      </c>
      <c r="F112" s="52">
        <f t="shared" si="0"/>
        <v>14.618138731438446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13621.57</v>
      </c>
      <c r="E117" s="242">
        <v>1991.22</v>
      </c>
      <c r="F117" s="52">
        <f t="shared" si="0"/>
        <v>14.618138731438446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3012.67</v>
      </c>
      <c r="E124" s="51">
        <f t="shared" si="27"/>
        <v>1150.49</v>
      </c>
      <c r="F124" s="52">
        <f t="shared" si="0"/>
        <v>38.188384389926547</v>
      </c>
    </row>
    <row r="125" spans="1:6" ht="12.75" customHeight="1" x14ac:dyDescent="0.2">
      <c r="A125" s="53">
        <v>661</v>
      </c>
      <c r="B125" s="86" t="s">
        <v>296</v>
      </c>
      <c r="C125" s="50" t="s">
        <v>297</v>
      </c>
      <c r="D125" s="51">
        <f t="shared" ref="D125:E125" si="28">SUM(D126:D127)</f>
        <v>133.69</v>
      </c>
      <c r="E125" s="51">
        <f t="shared" si="28"/>
        <v>40.49</v>
      </c>
      <c r="F125" s="52">
        <f t="shared" si="0"/>
        <v>30.286483656219616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133.69</v>
      </c>
      <c r="E127" s="242">
        <v>40.49</v>
      </c>
      <c r="F127" s="52">
        <f t="shared" si="0"/>
        <v>30.286483656219616</v>
      </c>
    </row>
    <row r="128" spans="1:6" ht="24" x14ac:dyDescent="0.2">
      <c r="A128" s="53">
        <v>663</v>
      </c>
      <c r="B128" s="231" t="s">
        <v>302</v>
      </c>
      <c r="C128" s="50" t="s">
        <v>303</v>
      </c>
      <c r="D128" s="51">
        <f t="shared" ref="D128:E128" si="29">SUM(D129:D132)</f>
        <v>2878.98</v>
      </c>
      <c r="E128" s="51">
        <f t="shared" si="29"/>
        <v>1110</v>
      </c>
      <c r="F128" s="52">
        <f t="shared" si="0"/>
        <v>38.55532167642707</v>
      </c>
    </row>
    <row r="129" spans="1:6" ht="12.75" customHeight="1" x14ac:dyDescent="0.2">
      <c r="A129" s="53">
        <v>6631</v>
      </c>
      <c r="B129" s="86" t="s">
        <v>304</v>
      </c>
      <c r="C129" s="50" t="s">
        <v>305</v>
      </c>
      <c r="D129" s="242">
        <v>2878.98</v>
      </c>
      <c r="E129" s="242">
        <v>1110</v>
      </c>
      <c r="F129" s="52">
        <f t="shared" si="0"/>
        <v>38.55532167642707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79494.55</v>
      </c>
      <c r="E133" s="51">
        <f t="shared" si="30"/>
        <v>55403.37</v>
      </c>
      <c r="F133" s="52">
        <f t="shared" ref="F133:F223" si="31">IF(D133&lt;&gt;0,IF(E133/D133&gt;=100,"&gt;&gt;100",E133/D133*100),"-")</f>
        <v>69.694551387485063</v>
      </c>
    </row>
    <row r="134" spans="1:6" ht="24" x14ac:dyDescent="0.2">
      <c r="A134" s="53">
        <v>671</v>
      </c>
      <c r="B134" s="232" t="s">
        <v>314</v>
      </c>
      <c r="C134" s="50" t="s">
        <v>315</v>
      </c>
      <c r="D134" s="51">
        <f t="shared" ref="D134:E134" si="32">SUM(D135:D137)</f>
        <v>79494.55</v>
      </c>
      <c r="E134" s="51">
        <f t="shared" si="32"/>
        <v>55403.37</v>
      </c>
      <c r="F134" s="52">
        <f t="shared" si="31"/>
        <v>69.694551387485063</v>
      </c>
    </row>
    <row r="135" spans="1:6" ht="12.75" customHeight="1" x14ac:dyDescent="0.2">
      <c r="A135" s="53">
        <v>6711</v>
      </c>
      <c r="B135" s="85" t="s">
        <v>316</v>
      </c>
      <c r="C135" s="50" t="s">
        <v>317</v>
      </c>
      <c r="D135" s="242">
        <v>79494.55</v>
      </c>
      <c r="E135" s="242">
        <v>55403.37</v>
      </c>
      <c r="F135" s="52">
        <f t="shared" si="31"/>
        <v>69.694551387485063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1148496.8899999999</v>
      </c>
      <c r="E151" s="51">
        <f t="shared" si="35"/>
        <v>1792739.9300000004</v>
      </c>
      <c r="F151" s="52">
        <f t="shared" si="31"/>
        <v>156.09445228885212</v>
      </c>
    </row>
    <row r="152" spans="1:6" ht="12.75" customHeight="1" x14ac:dyDescent="0.2">
      <c r="A152" s="53">
        <v>31</v>
      </c>
      <c r="B152" s="85" t="s">
        <v>349</v>
      </c>
      <c r="C152" s="50" t="s">
        <v>35</v>
      </c>
      <c r="D152" s="51">
        <f t="shared" ref="D152:E152" si="36">D153+D158+D159</f>
        <v>933170.7</v>
      </c>
      <c r="E152" s="51">
        <f t="shared" si="36"/>
        <v>1494176.5300000003</v>
      </c>
      <c r="F152" s="52">
        <f t="shared" si="31"/>
        <v>160.11824310386089</v>
      </c>
    </row>
    <row r="153" spans="1:6" ht="12.75" customHeight="1" x14ac:dyDescent="0.2">
      <c r="A153" s="53">
        <v>311</v>
      </c>
      <c r="B153" s="85" t="s">
        <v>350</v>
      </c>
      <c r="C153" s="50" t="s">
        <v>351</v>
      </c>
      <c r="D153" s="51">
        <f t="shared" ref="D153:E153" si="37">SUM(D154:D157)</f>
        <v>766944.45</v>
      </c>
      <c r="E153" s="51">
        <f t="shared" si="37"/>
        <v>1253953.54</v>
      </c>
      <c r="F153" s="52">
        <f t="shared" si="31"/>
        <v>163.49991710612159</v>
      </c>
    </row>
    <row r="154" spans="1:6" ht="12.75" customHeight="1" x14ac:dyDescent="0.2">
      <c r="A154" s="53">
        <v>3111</v>
      </c>
      <c r="B154" s="85" t="s">
        <v>352</v>
      </c>
      <c r="C154" s="50" t="s">
        <v>353</v>
      </c>
      <c r="D154" s="242">
        <v>740758.69</v>
      </c>
      <c r="E154" s="242">
        <v>1217895.6000000001</v>
      </c>
      <c r="F154" s="52">
        <f t="shared" si="31"/>
        <v>164.41192205251082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10876.67</v>
      </c>
      <c r="E156" s="242">
        <v>13120.26</v>
      </c>
      <c r="F156" s="52">
        <f t="shared" si="31"/>
        <v>120.6275450114787</v>
      </c>
    </row>
    <row r="157" spans="1:6" ht="12.75" customHeight="1" x14ac:dyDescent="0.2">
      <c r="A157" s="53">
        <v>3114</v>
      </c>
      <c r="B157" s="85" t="s">
        <v>358</v>
      </c>
      <c r="C157" s="50" t="s">
        <v>359</v>
      </c>
      <c r="D157" s="242">
        <v>15309.09</v>
      </c>
      <c r="E157" s="242">
        <v>22937.68</v>
      </c>
      <c r="F157" s="52">
        <f t="shared" si="31"/>
        <v>149.83046020370904</v>
      </c>
    </row>
    <row r="158" spans="1:6" ht="12.75" customHeight="1" x14ac:dyDescent="0.2">
      <c r="A158" s="53">
        <v>312</v>
      </c>
      <c r="B158" s="85" t="s">
        <v>360</v>
      </c>
      <c r="C158" s="50" t="s">
        <v>361</v>
      </c>
      <c r="D158" s="242">
        <v>39612.85</v>
      </c>
      <c r="E158" s="242">
        <v>39091.120000000003</v>
      </c>
      <c r="F158" s="52">
        <f t="shared" si="31"/>
        <v>98.682927383412206</v>
      </c>
    </row>
    <row r="159" spans="1:6" ht="12.75" customHeight="1" x14ac:dyDescent="0.2">
      <c r="A159" s="53">
        <v>313</v>
      </c>
      <c r="B159" s="85" t="s">
        <v>362</v>
      </c>
      <c r="C159" s="50" t="s">
        <v>363</v>
      </c>
      <c r="D159" s="51">
        <f t="shared" ref="D159:E159" si="38">SUM(D160:D162)</f>
        <v>126613.4</v>
      </c>
      <c r="E159" s="51">
        <f t="shared" si="38"/>
        <v>201131.87</v>
      </c>
      <c r="F159" s="52">
        <f t="shared" si="31"/>
        <v>158.85512117990672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126613.4</v>
      </c>
      <c r="E161" s="242">
        <v>201131.87</v>
      </c>
      <c r="F161" s="52">
        <f t="shared" si="31"/>
        <v>158.85512117990672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199695.38999999998</v>
      </c>
      <c r="E163" s="51">
        <f t="shared" si="39"/>
        <v>273229.56</v>
      </c>
      <c r="F163" s="52">
        <f t="shared" si="31"/>
        <v>136.82316852682479</v>
      </c>
    </row>
    <row r="164" spans="1:6" ht="12.75" customHeight="1" x14ac:dyDescent="0.2">
      <c r="A164" s="53">
        <v>321</v>
      </c>
      <c r="B164" s="85" t="s">
        <v>371</v>
      </c>
      <c r="C164" s="50" t="s">
        <v>372</v>
      </c>
      <c r="D164" s="51">
        <f t="shared" ref="D164:E164" si="40">SUM(D165:D168)</f>
        <v>40430.080000000002</v>
      </c>
      <c r="E164" s="51">
        <f t="shared" si="40"/>
        <v>68536.42</v>
      </c>
      <c r="F164" s="52">
        <f t="shared" si="31"/>
        <v>169.51838828911542</v>
      </c>
    </row>
    <row r="165" spans="1:6" ht="12.75" customHeight="1" x14ac:dyDescent="0.2">
      <c r="A165" s="53">
        <v>3211</v>
      </c>
      <c r="B165" s="85" t="s">
        <v>373</v>
      </c>
      <c r="C165" s="50" t="s">
        <v>374</v>
      </c>
      <c r="D165" s="242">
        <v>4144.5200000000004</v>
      </c>
      <c r="E165" s="242">
        <v>10438.4</v>
      </c>
      <c r="F165" s="52">
        <f t="shared" si="31"/>
        <v>251.86028780172367</v>
      </c>
    </row>
    <row r="166" spans="1:6" ht="12.75" customHeight="1" x14ac:dyDescent="0.2">
      <c r="A166" s="53">
        <v>3212</v>
      </c>
      <c r="B166" s="85" t="s">
        <v>375</v>
      </c>
      <c r="C166" s="50" t="s">
        <v>376</v>
      </c>
      <c r="D166" s="242">
        <v>32620.06</v>
      </c>
      <c r="E166" s="242">
        <v>28531.84</v>
      </c>
      <c r="F166" s="52">
        <f t="shared" si="31"/>
        <v>87.467159778369506</v>
      </c>
    </row>
    <row r="167" spans="1:6" ht="12.75" customHeight="1" x14ac:dyDescent="0.2">
      <c r="A167" s="53">
        <v>3213</v>
      </c>
      <c r="B167" s="85" t="s">
        <v>377</v>
      </c>
      <c r="C167" s="50" t="s">
        <v>378</v>
      </c>
      <c r="D167" s="242">
        <v>3665.5</v>
      </c>
      <c r="E167" s="242">
        <v>29566.18</v>
      </c>
      <c r="F167" s="52">
        <f t="shared" si="31"/>
        <v>806.60701132178417</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79006.119999999981</v>
      </c>
      <c r="E169" s="51">
        <f t="shared" si="41"/>
        <v>100224.90000000001</v>
      </c>
      <c r="F169" s="52">
        <f t="shared" si="31"/>
        <v>126.85713461185037</v>
      </c>
    </row>
    <row r="170" spans="1:6" ht="12.75" customHeight="1" x14ac:dyDescent="0.2">
      <c r="A170" s="53">
        <v>3221</v>
      </c>
      <c r="B170" s="85" t="s">
        <v>383</v>
      </c>
      <c r="C170" s="50" t="s">
        <v>384</v>
      </c>
      <c r="D170" s="242">
        <v>13513.98</v>
      </c>
      <c r="E170" s="242">
        <v>13568.04</v>
      </c>
      <c r="F170" s="52">
        <f t="shared" si="31"/>
        <v>100.40003019095782</v>
      </c>
    </row>
    <row r="171" spans="1:6" ht="12.75" customHeight="1" x14ac:dyDescent="0.2">
      <c r="A171" s="53">
        <v>3222</v>
      </c>
      <c r="B171" s="85" t="s">
        <v>385</v>
      </c>
      <c r="C171" s="50" t="s">
        <v>386</v>
      </c>
      <c r="D171" s="242">
        <v>37488.22</v>
      </c>
      <c r="E171" s="242">
        <v>53577.75</v>
      </c>
      <c r="F171" s="52">
        <f t="shared" si="31"/>
        <v>142.91889558906772</v>
      </c>
    </row>
    <row r="172" spans="1:6" ht="12.75" customHeight="1" x14ac:dyDescent="0.2">
      <c r="A172" s="53">
        <v>3223</v>
      </c>
      <c r="B172" s="85" t="s">
        <v>387</v>
      </c>
      <c r="C172" s="50" t="s">
        <v>388</v>
      </c>
      <c r="D172" s="242">
        <v>24681.31</v>
      </c>
      <c r="E172" s="242">
        <v>26506.639999999999</v>
      </c>
      <c r="F172" s="52">
        <f t="shared" si="31"/>
        <v>107.39559610085524</v>
      </c>
    </row>
    <row r="173" spans="1:6" ht="12.75" customHeight="1" x14ac:dyDescent="0.2">
      <c r="A173" s="53">
        <v>3224</v>
      </c>
      <c r="B173" s="85" t="s">
        <v>389</v>
      </c>
      <c r="C173" s="50" t="s">
        <v>390</v>
      </c>
      <c r="D173" s="242">
        <v>1901.65</v>
      </c>
      <c r="E173" s="242">
        <v>5083.05</v>
      </c>
      <c r="F173" s="52">
        <f t="shared" si="31"/>
        <v>267.29682118160542</v>
      </c>
    </row>
    <row r="174" spans="1:6" ht="12.75" customHeight="1" x14ac:dyDescent="0.2">
      <c r="A174" s="53">
        <v>3225</v>
      </c>
      <c r="B174" s="85" t="s">
        <v>391</v>
      </c>
      <c r="C174" s="50" t="s">
        <v>392</v>
      </c>
      <c r="D174" s="242">
        <v>869.84</v>
      </c>
      <c r="E174" s="242">
        <v>1489.42</v>
      </c>
      <c r="F174" s="52">
        <f t="shared" si="31"/>
        <v>171.22919157546215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551.12</v>
      </c>
      <c r="E176" s="242">
        <v>0</v>
      </c>
      <c r="F176" s="52">
        <f t="shared" si="31"/>
        <v>0</v>
      </c>
    </row>
    <row r="177" spans="1:6" ht="12.75" customHeight="1" x14ac:dyDescent="0.2">
      <c r="A177" s="53">
        <v>323</v>
      </c>
      <c r="B177" s="85" t="s">
        <v>397</v>
      </c>
      <c r="C177" s="50" t="s">
        <v>398</v>
      </c>
      <c r="D177" s="51">
        <f t="shared" ref="D177:E177" si="42">SUM(D178:D186)</f>
        <v>68152.840000000011</v>
      </c>
      <c r="E177" s="51">
        <f t="shared" si="42"/>
        <v>66700.98000000001</v>
      </c>
      <c r="F177" s="52">
        <f t="shared" si="31"/>
        <v>97.869699927398486</v>
      </c>
    </row>
    <row r="178" spans="1:6" ht="12.75" customHeight="1" x14ac:dyDescent="0.2">
      <c r="A178" s="53">
        <v>3231</v>
      </c>
      <c r="B178" s="85" t="s">
        <v>399</v>
      </c>
      <c r="C178" s="50" t="s">
        <v>400</v>
      </c>
      <c r="D178" s="242">
        <v>3904.29</v>
      </c>
      <c r="E178" s="242">
        <v>5617.04</v>
      </c>
      <c r="F178" s="52">
        <f t="shared" si="31"/>
        <v>143.86841141411116</v>
      </c>
    </row>
    <row r="179" spans="1:6" ht="12.75" customHeight="1" x14ac:dyDescent="0.2">
      <c r="A179" s="53">
        <v>3232</v>
      </c>
      <c r="B179" s="85" t="s">
        <v>401</v>
      </c>
      <c r="C179" s="50" t="s">
        <v>402</v>
      </c>
      <c r="D179" s="242">
        <v>48870.23</v>
      </c>
      <c r="E179" s="242">
        <v>11050.8</v>
      </c>
      <c r="F179" s="52">
        <f t="shared" si="31"/>
        <v>22.612539372129</v>
      </c>
    </row>
    <row r="180" spans="1:6" ht="12.75" customHeight="1" x14ac:dyDescent="0.2">
      <c r="A180" s="53">
        <v>3233</v>
      </c>
      <c r="B180" s="85" t="s">
        <v>403</v>
      </c>
      <c r="C180" s="50" t="s">
        <v>404</v>
      </c>
      <c r="D180" s="242">
        <v>127.44</v>
      </c>
      <c r="E180" s="242">
        <v>127.44</v>
      </c>
      <c r="F180" s="52">
        <f t="shared" si="31"/>
        <v>100</v>
      </c>
    </row>
    <row r="181" spans="1:6" ht="12.75" customHeight="1" x14ac:dyDescent="0.2">
      <c r="A181" s="53">
        <v>3234</v>
      </c>
      <c r="B181" s="85" t="s">
        <v>405</v>
      </c>
      <c r="C181" s="50" t="s">
        <v>406</v>
      </c>
      <c r="D181" s="242">
        <v>3435.88</v>
      </c>
      <c r="E181" s="242">
        <v>3807.88</v>
      </c>
      <c r="F181" s="52">
        <f t="shared" si="31"/>
        <v>110.82692061422401</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2653.4</v>
      </c>
      <c r="E183" s="242">
        <v>2576.42</v>
      </c>
      <c r="F183" s="52">
        <f t="shared" si="31"/>
        <v>97.098816612647923</v>
      </c>
    </row>
    <row r="184" spans="1:6" ht="12.75" customHeight="1" x14ac:dyDescent="0.2">
      <c r="A184" s="53">
        <v>3237</v>
      </c>
      <c r="B184" s="85" t="s">
        <v>411</v>
      </c>
      <c r="C184" s="50" t="s">
        <v>412</v>
      </c>
      <c r="D184" s="242">
        <v>2997</v>
      </c>
      <c r="E184" s="242">
        <v>30634.5</v>
      </c>
      <c r="F184" s="52">
        <f t="shared" si="31"/>
        <v>1022.1721721721722</v>
      </c>
    </row>
    <row r="185" spans="1:6" ht="12.75" customHeight="1" x14ac:dyDescent="0.2">
      <c r="A185" s="53">
        <v>3238</v>
      </c>
      <c r="B185" s="85" t="s">
        <v>413</v>
      </c>
      <c r="C185" s="50" t="s">
        <v>414</v>
      </c>
      <c r="D185" s="242">
        <v>5578.44</v>
      </c>
      <c r="E185" s="242">
        <v>7025.33</v>
      </c>
      <c r="F185" s="52">
        <f t="shared" si="31"/>
        <v>125.93717956991561</v>
      </c>
    </row>
    <row r="186" spans="1:6" ht="12.75" customHeight="1" x14ac:dyDescent="0.2">
      <c r="A186" s="53">
        <v>3239</v>
      </c>
      <c r="B186" s="85" t="s">
        <v>415</v>
      </c>
      <c r="C186" s="50" t="s">
        <v>416</v>
      </c>
      <c r="D186" s="242">
        <v>586.16</v>
      </c>
      <c r="E186" s="242">
        <v>5861.57</v>
      </c>
      <c r="F186" s="52">
        <f t="shared" si="31"/>
        <v>999.99488194349658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12106.35</v>
      </c>
      <c r="E188" s="51">
        <f t="shared" si="43"/>
        <v>37767.259999999995</v>
      </c>
      <c r="F188" s="52">
        <f t="shared" si="31"/>
        <v>311.96239989757436</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205.18</v>
      </c>
      <c r="E190" s="242">
        <v>485.75</v>
      </c>
      <c r="F190" s="52">
        <f t="shared" si="31"/>
        <v>236.7433473048055</v>
      </c>
    </row>
    <row r="191" spans="1:6" ht="12.75" customHeight="1" x14ac:dyDescent="0.2">
      <c r="A191" s="53">
        <v>3293</v>
      </c>
      <c r="B191" s="85" t="s">
        <v>425</v>
      </c>
      <c r="C191" s="50" t="s">
        <v>426</v>
      </c>
      <c r="D191" s="242">
        <v>784</v>
      </c>
      <c r="E191" s="242">
        <v>2196.85</v>
      </c>
      <c r="F191" s="52">
        <f t="shared" si="31"/>
        <v>280.21045918367349</v>
      </c>
    </row>
    <row r="192" spans="1:6" ht="12.75" customHeight="1" x14ac:dyDescent="0.2">
      <c r="A192" s="53">
        <v>3294</v>
      </c>
      <c r="B192" s="85" t="s">
        <v>427</v>
      </c>
      <c r="C192" s="50" t="s">
        <v>428</v>
      </c>
      <c r="D192" s="242">
        <v>13.27</v>
      </c>
      <c r="E192" s="242">
        <v>25</v>
      </c>
      <c r="F192" s="52">
        <f t="shared" si="31"/>
        <v>188.39487565938208</v>
      </c>
    </row>
    <row r="193" spans="1:6" ht="12.75" customHeight="1" x14ac:dyDescent="0.2">
      <c r="A193" s="53">
        <v>3295</v>
      </c>
      <c r="B193" s="85" t="s">
        <v>429</v>
      </c>
      <c r="C193" s="50" t="s">
        <v>430</v>
      </c>
      <c r="D193" s="242">
        <v>3330.72</v>
      </c>
      <c r="E193" s="242">
        <v>4151.29</v>
      </c>
      <c r="F193" s="52">
        <f t="shared" si="31"/>
        <v>124.63641494932027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7773.18</v>
      </c>
      <c r="E195" s="242">
        <v>30908.37</v>
      </c>
      <c r="F195" s="52">
        <f t="shared" si="31"/>
        <v>397.6283837502798</v>
      </c>
    </row>
    <row r="196" spans="1:6" ht="12.75" customHeight="1" x14ac:dyDescent="0.2">
      <c r="A196" s="53">
        <v>34</v>
      </c>
      <c r="B196" s="232" t="s">
        <v>435</v>
      </c>
      <c r="C196" s="50" t="s">
        <v>436</v>
      </c>
      <c r="D196" s="51">
        <f t="shared" ref="D196:E196" si="44">D197+D202+D210</f>
        <v>54.33</v>
      </c>
      <c r="E196" s="51">
        <f t="shared" si="44"/>
        <v>1.86</v>
      </c>
      <c r="F196" s="52">
        <f t="shared" si="31"/>
        <v>3.4235229155162896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54.33</v>
      </c>
      <c r="E210" s="51">
        <f t="shared" si="47"/>
        <v>1.86</v>
      </c>
      <c r="F210" s="52">
        <f t="shared" si="31"/>
        <v>3.4235229155162896</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54.33</v>
      </c>
      <c r="E213" s="242">
        <v>0</v>
      </c>
      <c r="F213" s="52">
        <f t="shared" si="31"/>
        <v>0</v>
      </c>
    </row>
    <row r="214" spans="1:6" ht="12.75" customHeight="1" x14ac:dyDescent="0.2">
      <c r="A214" s="53">
        <v>3434</v>
      </c>
      <c r="B214" s="85" t="s">
        <v>471</v>
      </c>
      <c r="C214" s="50" t="s">
        <v>472</v>
      </c>
      <c r="D214" s="242">
        <v>0</v>
      </c>
      <c r="E214" s="242">
        <v>1.86</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15232.14</v>
      </c>
      <c r="E252" s="51">
        <f t="shared" si="63"/>
        <v>24964.240000000002</v>
      </c>
      <c r="F252" s="52">
        <f t="shared" ref="F252:F258" si="64">IF(D252&lt;&gt;0,IF(E252/D252&gt;=100,"&gt;&gt;100",E252/D252*100),"-")</f>
        <v>163.89187599378684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15232.14</v>
      </c>
      <c r="E259" s="51">
        <f t="shared" si="66"/>
        <v>24964.240000000002</v>
      </c>
      <c r="F259" s="52">
        <f t="shared" ref="F259:F262" si="67">IF(D259&lt;&gt;0,IF(E259/D259&gt;=100,"&gt;&gt;100",E259/D259*100),"-")</f>
        <v>163.89187599378684</v>
      </c>
    </row>
    <row r="260" spans="1:6" ht="12.75" customHeight="1" x14ac:dyDescent="0.2">
      <c r="A260" s="53">
        <v>3721</v>
      </c>
      <c r="B260" s="85" t="s">
        <v>559</v>
      </c>
      <c r="C260" s="50" t="s">
        <v>560</v>
      </c>
      <c r="D260" s="242">
        <v>0</v>
      </c>
      <c r="E260" s="242">
        <v>100</v>
      </c>
      <c r="F260" s="52" t="str">
        <f t="shared" si="67"/>
        <v>-</v>
      </c>
    </row>
    <row r="261" spans="1:6" ht="12.75" customHeight="1" x14ac:dyDescent="0.2">
      <c r="A261" s="53">
        <v>3722</v>
      </c>
      <c r="B261" s="85" t="s">
        <v>561</v>
      </c>
      <c r="C261" s="50" t="s">
        <v>562</v>
      </c>
      <c r="D261" s="242">
        <v>15232.14</v>
      </c>
      <c r="E261" s="242">
        <v>24864.240000000002</v>
      </c>
      <c r="F261" s="52">
        <f t="shared" si="67"/>
        <v>163.23536942281257</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344.33</v>
      </c>
      <c r="E263" s="51">
        <f t="shared" si="68"/>
        <v>367.74</v>
      </c>
      <c r="F263" s="52">
        <f t="shared" ref="F263:F267" si="69">IF(D263&lt;&gt;0,IF(E263/D263&gt;=100,"&gt;&gt;100",E263/D263*100),"-")</f>
        <v>106.79871053930823</v>
      </c>
    </row>
    <row r="264" spans="1:6" ht="12.75" customHeight="1" x14ac:dyDescent="0.2">
      <c r="A264" s="53">
        <v>381</v>
      </c>
      <c r="B264" s="85" t="s">
        <v>567</v>
      </c>
      <c r="C264" s="50" t="s">
        <v>568</v>
      </c>
      <c r="D264" s="51">
        <f t="shared" ref="D264:E264" si="70">SUM(D265:D267)</f>
        <v>344.33</v>
      </c>
      <c r="E264" s="51">
        <f t="shared" si="70"/>
        <v>367.74</v>
      </c>
      <c r="F264" s="52">
        <f t="shared" si="69"/>
        <v>106.79871053930823</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344.33</v>
      </c>
      <c r="E266" s="242">
        <v>367.74</v>
      </c>
      <c r="F266" s="52">
        <f t="shared" si="69"/>
        <v>106.79871053930823</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1148496.8899999999</v>
      </c>
      <c r="E289" s="51">
        <f t="shared" si="79"/>
        <v>1792739.9300000004</v>
      </c>
      <c r="F289" s="52">
        <f t="shared" si="76"/>
        <v>156.09445228885212</v>
      </c>
    </row>
    <row r="290" spans="1:6" ht="12.75" customHeight="1" x14ac:dyDescent="0.2">
      <c r="A290" s="53" t="s">
        <v>608</v>
      </c>
      <c r="B290" s="85" t="s">
        <v>619</v>
      </c>
      <c r="C290" s="50" t="s">
        <v>620</v>
      </c>
      <c r="D290" s="51">
        <f>IF(D6&gt;=D289,D6-D289,0)</f>
        <v>92302.629999999888</v>
      </c>
      <c r="E290" s="51">
        <f>IF(E6&gt;=E289,E6-E289,0)</f>
        <v>55022.859999999637</v>
      </c>
      <c r="F290" s="52">
        <f t="shared" si="76"/>
        <v>59.611367520080094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68553.45</v>
      </c>
      <c r="F292" s="52" t="str">
        <f t="shared" si="76"/>
        <v>-</v>
      </c>
    </row>
    <row r="293" spans="1:6" ht="12.75" customHeight="1" x14ac:dyDescent="0.2">
      <c r="A293" s="53">
        <v>92221</v>
      </c>
      <c r="B293" s="85" t="s">
        <v>625</v>
      </c>
      <c r="C293" s="50" t="s">
        <v>626</v>
      </c>
      <c r="D293" s="242">
        <v>8132.26</v>
      </c>
      <c r="E293" s="242">
        <v>0</v>
      </c>
      <c r="F293" s="52">
        <f t="shared" si="76"/>
        <v>0</v>
      </c>
    </row>
    <row r="294" spans="1:6" ht="12.75" customHeight="1" x14ac:dyDescent="0.2">
      <c r="A294" s="53">
        <v>96</v>
      </c>
      <c r="B294" s="85" t="s">
        <v>627</v>
      </c>
      <c r="C294" s="50" t="s">
        <v>628</v>
      </c>
      <c r="D294" s="242">
        <v>804.88</v>
      </c>
      <c r="E294" s="242">
        <v>0</v>
      </c>
      <c r="F294" s="52">
        <f t="shared" si="76"/>
        <v>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15616.920000000002</v>
      </c>
      <c r="E350" s="51">
        <f t="shared" si="95"/>
        <v>44397.57</v>
      </c>
      <c r="F350" s="52">
        <f t="shared" si="81"/>
        <v>284.29146080020894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15616.920000000002</v>
      </c>
      <c r="E363" s="51">
        <f t="shared" si="99"/>
        <v>44397.57</v>
      </c>
      <c r="F363" s="52">
        <f t="shared" si="81"/>
        <v>284.29146080020894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3404.9700000000003</v>
      </c>
      <c r="E369" s="51">
        <f t="shared" si="101"/>
        <v>34170.19</v>
      </c>
      <c r="F369" s="52">
        <f t="shared" si="81"/>
        <v>1003.5386508544863</v>
      </c>
    </row>
    <row r="370" spans="1:6" ht="12.75" customHeight="1" x14ac:dyDescent="0.2">
      <c r="A370" s="53">
        <v>4221</v>
      </c>
      <c r="B370" s="85" t="s">
        <v>674</v>
      </c>
      <c r="C370" s="50" t="s">
        <v>766</v>
      </c>
      <c r="D370" s="242">
        <v>3113.84</v>
      </c>
      <c r="E370" s="242">
        <v>5345.22</v>
      </c>
      <c r="F370" s="52">
        <f t="shared" si="81"/>
        <v>171.66007245073607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525</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12730.63</v>
      </c>
      <c r="F375" s="52" t="str">
        <f t="shared" si="81"/>
        <v>-</v>
      </c>
    </row>
    <row r="376" spans="1:6" ht="12.75" customHeight="1" x14ac:dyDescent="0.2">
      <c r="A376" s="53">
        <v>4227</v>
      </c>
      <c r="B376" s="232" t="s">
        <v>686</v>
      </c>
      <c r="C376" s="50" t="s">
        <v>773</v>
      </c>
      <c r="D376" s="242">
        <v>291.13</v>
      </c>
      <c r="E376" s="242">
        <v>15569.34</v>
      </c>
      <c r="F376" s="52">
        <f t="shared" si="81"/>
        <v>5347.8995637687631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12211.95</v>
      </c>
      <c r="E383" s="51">
        <f t="shared" si="103"/>
        <v>10227.379999999999</v>
      </c>
      <c r="F383" s="52">
        <f t="shared" si="81"/>
        <v>83.748950822759667</v>
      </c>
    </row>
    <row r="384" spans="1:6" ht="12.75" customHeight="1" x14ac:dyDescent="0.2">
      <c r="A384" s="53">
        <v>4241</v>
      </c>
      <c r="B384" s="85" t="s">
        <v>783</v>
      </c>
      <c r="C384" s="50" t="s">
        <v>784</v>
      </c>
      <c r="D384" s="242">
        <v>12211.95</v>
      </c>
      <c r="E384" s="242">
        <v>10227.379999999999</v>
      </c>
      <c r="F384" s="52">
        <f t="shared" si="81"/>
        <v>83.748950822759667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15616.920000000002</v>
      </c>
      <c r="E408" s="51">
        <f t="shared" si="111"/>
        <v>44397.57</v>
      </c>
      <c r="F408" s="52">
        <f t="shared" si="81"/>
        <v>284.29146080020894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1240799.5199999998</v>
      </c>
      <c r="E412" s="51">
        <f>E6+E298</f>
        <v>1847762.79</v>
      </c>
      <c r="F412" s="52">
        <f t="shared" si="81"/>
        <v>148.91711031609688</v>
      </c>
    </row>
    <row r="413" spans="1:6" ht="12.75" customHeight="1" x14ac:dyDescent="0.2">
      <c r="A413" s="53" t="s">
        <v>608</v>
      </c>
      <c r="B413" s="85" t="s">
        <v>831</v>
      </c>
      <c r="C413" s="50" t="s">
        <v>832</v>
      </c>
      <c r="D413" s="51">
        <f t="shared" ref="D413:E413" si="112">D289+D350</f>
        <v>1164113.8099999998</v>
      </c>
      <c r="E413" s="51">
        <f t="shared" si="112"/>
        <v>1837137.5000000005</v>
      </c>
      <c r="F413" s="52">
        <f t="shared" si="81"/>
        <v>157.81425185566701</v>
      </c>
    </row>
    <row r="414" spans="1:6" ht="12.75" customHeight="1" x14ac:dyDescent="0.2">
      <c r="A414" s="53" t="s">
        <v>608</v>
      </c>
      <c r="B414" s="85" t="s">
        <v>833</v>
      </c>
      <c r="C414" s="50" t="s">
        <v>834</v>
      </c>
      <c r="D414" s="51">
        <f t="shared" ref="D414:E414" si="113">IF(D412&gt;=D413,D412-D413,0)</f>
        <v>76685.709999999963</v>
      </c>
      <c r="E414" s="51">
        <f t="shared" si="113"/>
        <v>10625.289999999572</v>
      </c>
      <c r="F414" s="52">
        <f t="shared" si="81"/>
        <v>13.855632294464741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68553.45</v>
      </c>
      <c r="F416" s="52" t="str">
        <f t="shared" si="81"/>
        <v>-</v>
      </c>
    </row>
    <row r="417" spans="1:6" ht="12.75" customHeight="1" x14ac:dyDescent="0.2">
      <c r="A417" s="60" t="s">
        <v>837</v>
      </c>
      <c r="B417" s="85" t="s">
        <v>840</v>
      </c>
      <c r="C417" s="61" t="s">
        <v>841</v>
      </c>
      <c r="D417" s="51">
        <f t="shared" ref="D417:E417" si="116">IF(D293-D292+D410-D409&gt;=0,D293-D292+D410-D409,0)</f>
        <v>8132.26</v>
      </c>
      <c r="E417" s="51">
        <f t="shared" si="116"/>
        <v>0</v>
      </c>
      <c r="F417" s="52">
        <f t="shared" si="81"/>
        <v>0</v>
      </c>
    </row>
    <row r="418" spans="1:6" ht="12.75" customHeight="1" x14ac:dyDescent="0.2">
      <c r="A418" s="55" t="s">
        <v>842</v>
      </c>
      <c r="B418" s="233" t="s">
        <v>843</v>
      </c>
      <c r="C418" s="56" t="s">
        <v>844</v>
      </c>
      <c r="D418" s="62">
        <f t="shared" ref="D418:E418" si="117">D294+D411</f>
        <v>804.88</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1240799.5199999998</v>
      </c>
      <c r="E639" s="51">
        <f t="shared" si="180"/>
        <v>1847762.79</v>
      </c>
      <c r="F639" s="52">
        <f t="shared" si="119"/>
        <v>148.91711031609688</v>
      </c>
    </row>
    <row r="640" spans="1:6" ht="12.75" customHeight="1" x14ac:dyDescent="0.2">
      <c r="A640" s="53" t="s">
        <v>608</v>
      </c>
      <c r="B640" s="85" t="s">
        <v>1277</v>
      </c>
      <c r="C640" s="50" t="s">
        <v>1278</v>
      </c>
      <c r="D640" s="51">
        <f t="shared" ref="D640:E640" si="181">D413+D528</f>
        <v>1164113.8099999998</v>
      </c>
      <c r="E640" s="51">
        <f t="shared" si="181"/>
        <v>1837137.5000000005</v>
      </c>
      <c r="F640" s="52">
        <f t="shared" si="119"/>
        <v>157.81425185566701</v>
      </c>
    </row>
    <row r="641" spans="1:6" ht="12.75" customHeight="1" x14ac:dyDescent="0.2">
      <c r="A641" s="53" t="s">
        <v>608</v>
      </c>
      <c r="B641" s="85" t="s">
        <v>1279</v>
      </c>
      <c r="C641" s="50" t="s">
        <v>1280</v>
      </c>
      <c r="D641" s="51">
        <f t="shared" ref="D641:E641" si="182">IF(D639&gt;=D640,D639-D640,0)</f>
        <v>76685.709999999963</v>
      </c>
      <c r="E641" s="51">
        <f t="shared" si="182"/>
        <v>10625.289999999572</v>
      </c>
      <c r="F641" s="52">
        <f t="shared" si="119"/>
        <v>13.855632294464741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68553.45</v>
      </c>
      <c r="F643" s="52" t="str">
        <f t="shared" si="119"/>
        <v>-</v>
      </c>
    </row>
    <row r="644" spans="1:6" ht="24" x14ac:dyDescent="0.2">
      <c r="A644" s="60" t="s">
        <v>1285</v>
      </c>
      <c r="B644" s="85" t="s">
        <v>1286</v>
      </c>
      <c r="C644" s="61" t="s">
        <v>1285</v>
      </c>
      <c r="D644" s="51">
        <f t="shared" ref="D644:E644" si="185">IF(D417-D416+D638-D637&gt;=0,D417-D416+D638-D637,0)</f>
        <v>8132.26</v>
      </c>
      <c r="E644" s="51">
        <f t="shared" si="185"/>
        <v>0</v>
      </c>
      <c r="F644" s="52">
        <f t="shared" si="119"/>
        <v>0</v>
      </c>
    </row>
    <row r="645" spans="1:6" ht="24" x14ac:dyDescent="0.2">
      <c r="A645" s="53" t="s">
        <v>608</v>
      </c>
      <c r="B645" s="85" t="s">
        <v>1287</v>
      </c>
      <c r="C645" s="50" t="s">
        <v>1288</v>
      </c>
      <c r="D645" s="51">
        <f t="shared" ref="D645:E645" si="186">IF(D641+D643-D642-D644&gt;=0,D641+D643-D642-D644,0)</f>
        <v>68553.449999999968</v>
      </c>
      <c r="E645" s="51">
        <f t="shared" si="186"/>
        <v>79178.739999999569</v>
      </c>
      <c r="F645" s="52">
        <f t="shared" si="119"/>
        <v>115.49927830036214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98034.89</v>
      </c>
      <c r="E647" s="243">
        <v>0</v>
      </c>
      <c r="F647" s="57">
        <f t="shared" si="119"/>
        <v>0</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47</v>
      </c>
      <c r="E654" s="262">
        <v>47</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40</v>
      </c>
      <c r="E656" s="262">
        <v>40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1065004.42</v>
      </c>
      <c r="E675" s="242">
        <v>1710985.83</v>
      </c>
      <c r="F675" s="52">
        <f t="shared" si="188"/>
        <v>160.65527972174991</v>
      </c>
    </row>
    <row r="676" spans="1:6" ht="24" x14ac:dyDescent="0.2">
      <c r="A676" s="53">
        <v>63613</v>
      </c>
      <c r="B676" s="232" t="s">
        <v>1349</v>
      </c>
      <c r="C676" s="50" t="s">
        <v>1350</v>
      </c>
      <c r="D676" s="242">
        <v>4650</v>
      </c>
      <c r="E676" s="242">
        <v>7255.6</v>
      </c>
      <c r="F676" s="52">
        <f t="shared" si="188"/>
        <v>156.03440860215053</v>
      </c>
    </row>
    <row r="677" spans="1:6" ht="24" x14ac:dyDescent="0.2">
      <c r="A677" s="53">
        <v>63622</v>
      </c>
      <c r="B677" s="232" t="s">
        <v>1351</v>
      </c>
      <c r="C677" s="50" t="s">
        <v>1352</v>
      </c>
      <c r="D677" s="242">
        <v>26816.17</v>
      </c>
      <c r="E677" s="242">
        <v>34459.839999999997</v>
      </c>
      <c r="F677" s="52">
        <f t="shared" si="188"/>
        <v>128.50395861899742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42609.94</v>
      </c>
      <c r="E694" s="242">
        <v>34614</v>
      </c>
      <c r="F694" s="52">
        <f t="shared" si="188"/>
        <v>81.234566394601813</v>
      </c>
    </row>
    <row r="695" spans="1:6" ht="12.75" customHeight="1" x14ac:dyDescent="0.2">
      <c r="A695" s="53">
        <v>63812</v>
      </c>
      <c r="B695" s="232" t="s">
        <v>1372</v>
      </c>
      <c r="C695" s="50" t="s">
        <v>1373</v>
      </c>
      <c r="D695" s="242">
        <v>5590.2</v>
      </c>
      <c r="E695" s="242">
        <v>1902.44</v>
      </c>
      <c r="F695" s="52">
        <f t="shared" si="188"/>
        <v>34.03169832921899</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12258.03</v>
      </c>
      <c r="E710" s="242">
        <v>1734.48</v>
      </c>
      <c r="F710" s="52">
        <f t="shared" si="188"/>
        <v>14.14974510586122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4483.25</v>
      </c>
      <c r="E716" s="242">
        <v>0</v>
      </c>
      <c r="F716" s="52">
        <f t="shared" si="188"/>
        <v>0</v>
      </c>
    </row>
    <row r="717" spans="1:6" ht="12.75" customHeight="1" x14ac:dyDescent="0.2">
      <c r="A717" s="53">
        <v>31215</v>
      </c>
      <c r="B717" s="85" t="s">
        <v>1413</v>
      </c>
      <c r="C717" s="50" t="s">
        <v>1414</v>
      </c>
      <c r="D717" s="242">
        <v>0</v>
      </c>
      <c r="E717" s="242">
        <v>1324.32</v>
      </c>
      <c r="F717" s="52" t="str">
        <f t="shared" si="188"/>
        <v>-</v>
      </c>
    </row>
    <row r="718" spans="1:6" ht="12.75" customHeight="1" x14ac:dyDescent="0.2">
      <c r="A718" s="53">
        <v>32121</v>
      </c>
      <c r="B718" s="85" t="s">
        <v>1415</v>
      </c>
      <c r="C718" s="50" t="s">
        <v>1416</v>
      </c>
      <c r="D718" s="242">
        <v>32620.06</v>
      </c>
      <c r="E718" s="242">
        <v>28531.84</v>
      </c>
      <c r="F718" s="52">
        <f t="shared" si="188"/>
        <v>87.467159778369506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2653.4</v>
      </c>
      <c r="E720" s="242">
        <v>2576.42</v>
      </c>
      <c r="F720" s="52">
        <f t="shared" si="188"/>
        <v>97.098816612647923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v>100</v>
      </c>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15232.14</v>
      </c>
      <c r="E828" s="242">
        <v>24864.240000000002</v>
      </c>
      <c r="F828" s="52">
        <f t="shared" si="190"/>
        <v>163.23536942281257</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D252" sqref="D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1836966.0399999996</v>
      </c>
      <c r="E6" s="229">
        <f t="shared" si="0"/>
        <v>1939059.1099999999</v>
      </c>
      <c r="F6" s="230">
        <f t="shared" ref="F6:F260" si="1">IF(D6&gt;0,IF(E6/D6&gt;=100,"&gt;&gt;100",E6/D6*100),"-")</f>
        <v>105.55770045699921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1662343.1399999997</v>
      </c>
      <c r="E7" s="104">
        <f t="shared" si="2"/>
        <v>1852094.2599999998</v>
      </c>
      <c r="F7" s="93">
        <f t="shared" si="1"/>
        <v>111.4146781993518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71129.97</v>
      </c>
      <c r="E8" s="104">
        <f>E9+E10-E11</f>
        <v>71129.97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71129.97</v>
      </c>
      <c r="E9" s="247">
        <v>71129.97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1591213.1699999997</v>
      </c>
      <c r="E12" s="104">
        <f t="shared" si="3"/>
        <v>1780964.2899999998</v>
      </c>
      <c r="F12" s="93">
        <f t="shared" si="1"/>
        <v>111.92493397977597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1549248.9299999997</v>
      </c>
      <c r="E13" s="104">
        <f t="shared" si="4"/>
        <v>1527279.8399999999</v>
      </c>
      <c r="F13" s="93">
        <f t="shared" si="1"/>
        <v>98.581952223778529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69677.86</v>
      </c>
      <c r="E14" s="247">
        <v>69677.86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2289376.2999999998</v>
      </c>
      <c r="E15" s="247">
        <v>2289376.2999999998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809805.23</v>
      </c>
      <c r="E18" s="247">
        <v>831774.32</v>
      </c>
      <c r="F18" s="93">
        <f t="shared" si="1"/>
        <v>102.71288566511234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9945.6900000000023</v>
      </c>
      <c r="E19" s="104">
        <f t="shared" si="5"/>
        <v>187029.12999999998</v>
      </c>
      <c r="F19" s="93">
        <f t="shared" si="1"/>
        <v>1880.5043189562507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26171.32</v>
      </c>
      <c r="E20" s="247">
        <v>190556.46</v>
      </c>
      <c r="F20" s="93">
        <f t="shared" si="1"/>
        <v>728.11176509247525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10422.5</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3762.5</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17949.82</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186950.18</v>
      </c>
      <c r="E26" s="247">
        <v>197450.18</v>
      </c>
      <c r="F26" s="93">
        <f t="shared" si="1"/>
        <v>105.61646958564042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203175.81</v>
      </c>
      <c r="E28" s="247">
        <v>233112.33</v>
      </c>
      <c r="F28" s="93">
        <f t="shared" si="1"/>
        <v>114.73429341809933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2554.7000000000007</v>
      </c>
      <c r="E29" s="104">
        <f t="shared" si="6"/>
        <v>39900.25</v>
      </c>
      <c r="F29" s="93">
        <f t="shared" si="1"/>
        <v>1561.8370063021096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10483.780000000001</v>
      </c>
      <c r="E30" s="247">
        <v>49139.8</v>
      </c>
      <c r="F30" s="93">
        <f t="shared" si="1"/>
        <v>468.72215937381361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7929.08</v>
      </c>
      <c r="E34" s="247">
        <v>9239.5499999999993</v>
      </c>
      <c r="F34" s="93">
        <f t="shared" si="1"/>
        <v>116.52739031514375</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29380.23</v>
      </c>
      <c r="E35" s="104">
        <f t="shared" si="7"/>
        <v>26671.450000000004</v>
      </c>
      <c r="F35" s="93">
        <f t="shared" si="1"/>
        <v>90.780262782149777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41592.18</v>
      </c>
      <c r="E36" s="247">
        <v>36898.83</v>
      </c>
      <c r="F36" s="93">
        <f t="shared" si="1"/>
        <v>88.715787438888754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12211.95</v>
      </c>
      <c r="E40" s="247">
        <v>10227.379999999999</v>
      </c>
      <c r="F40" s="93">
        <f t="shared" si="1"/>
        <v>83.748950822759667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83.62</v>
      </c>
      <c r="E41" s="104">
        <f t="shared" si="8"/>
        <v>83.62</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83.62</v>
      </c>
      <c r="E42" s="247">
        <v>83.62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29557.040000000001</v>
      </c>
      <c r="E54" s="247">
        <v>29557.040000000001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29557.040000000001</v>
      </c>
      <c r="E55" s="247">
        <v>29557.040000000001</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174622.90000000002</v>
      </c>
      <c r="E68" s="104">
        <f t="shared" si="13"/>
        <v>86964.85</v>
      </c>
      <c r="F68" s="93">
        <f t="shared" si="1"/>
        <v>49.801515150647482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1627.61</v>
      </c>
      <c r="E78" s="104">
        <f>E79+SUM(E82:E84)-E85+E86</f>
        <v>1761.21</v>
      </c>
      <c r="F78" s="93">
        <f t="shared" si="1"/>
        <v>108.2083545812572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1627.61</v>
      </c>
      <c r="E86" s="247">
        <v>1761.21</v>
      </c>
      <c r="F86" s="93">
        <f t="shared" si="1"/>
        <v>108.2083545812572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74960.400000000009</v>
      </c>
      <c r="E146" s="104">
        <f t="shared" si="26"/>
        <v>85203.64</v>
      </c>
      <c r="F146" s="93">
        <f t="shared" si="1"/>
        <v>113.66486838383997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792.27</v>
      </c>
      <c r="E159" s="247">
        <v>621.04999999999995</v>
      </c>
      <c r="F159" s="93">
        <f t="shared" si="1"/>
        <v>78.388680626554077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74168.13</v>
      </c>
      <c r="E161" s="247">
        <v>84582.59</v>
      </c>
      <c r="F161" s="93">
        <f t="shared" si="1"/>
        <v>114.04169149201955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98034.89</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98034.89</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1836966.0399999998</v>
      </c>
      <c r="E175" s="104">
        <f t="shared" si="30"/>
        <v>1939059.1099999999</v>
      </c>
      <c r="F175" s="93">
        <f t="shared" si="1"/>
        <v>105.55770045699919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105264.51</v>
      </c>
      <c r="E176" s="104">
        <f t="shared" si="31"/>
        <v>7152.39</v>
      </c>
      <c r="F176" s="93">
        <f t="shared" si="1"/>
        <v>6.7946832222940108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105264.51</v>
      </c>
      <c r="E177" s="104">
        <f t="shared" si="32"/>
        <v>7152.39</v>
      </c>
      <c r="F177" s="93">
        <f t="shared" si="1"/>
        <v>6.7946832222940108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94892.67</v>
      </c>
      <c r="E178" s="247">
        <v>0</v>
      </c>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8718.5499999999993</v>
      </c>
      <c r="E179" s="247">
        <v>5365.5</v>
      </c>
      <c r="F179" s="93">
        <f t="shared" si="1"/>
        <v>61.541196643937354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1653.29</v>
      </c>
      <c r="E188" s="247">
        <v>1786.89</v>
      </c>
      <c r="F188" s="93">
        <f t="shared" si="1"/>
        <v>108.08085695794448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1731701.5299999998</v>
      </c>
      <c r="E237" s="104">
        <f t="shared" si="41"/>
        <v>1931906.72</v>
      </c>
      <c r="F237" s="93">
        <f t="shared" si="1"/>
        <v>111.56118341016885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1662343.2</v>
      </c>
      <c r="E238" s="104">
        <f t="shared" si="42"/>
        <v>1852094.32</v>
      </c>
      <c r="F238" s="93">
        <f t="shared" si="1"/>
        <v>111.41467778735463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1662343.2</v>
      </c>
      <c r="E239" s="104">
        <f t="shared" si="43"/>
        <v>1852094.32</v>
      </c>
      <c r="F239" s="93">
        <f t="shared" si="1"/>
        <v>111.41467778735463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1662343.2</v>
      </c>
      <c r="E240" s="247">
        <v>1852094.26</v>
      </c>
      <c r="F240" s="93">
        <f t="shared" si="1"/>
        <v>111.41467417799164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0.06</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68553.45</v>
      </c>
      <c r="E245" s="104">
        <f t="shared" si="45"/>
        <v>79178.740000000005</v>
      </c>
      <c r="F245" s="93">
        <f t="shared" si="1"/>
        <v>115.49927830036273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68553.45</v>
      </c>
      <c r="E246" s="104">
        <f t="shared" si="46"/>
        <v>79178.740000000005</v>
      </c>
      <c r="F246" s="93">
        <f t="shared" si="1"/>
        <v>115.49927830036273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68553.45</v>
      </c>
      <c r="E247" s="247">
        <v>79178.740000000005</v>
      </c>
      <c r="F247" s="93">
        <f t="shared" si="1"/>
        <v>115.49927830036273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804.88</v>
      </c>
      <c r="E255" s="247">
        <v>633.66</v>
      </c>
      <c r="F255" s="93">
        <f t="shared" si="1"/>
        <v>78.727263691481951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68678.42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68678.42</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74960.399999999994</v>
      </c>
      <c r="E264" s="247">
        <v>85203.64</v>
      </c>
      <c r="F264" s="93">
        <f t="shared" si="50"/>
        <v>113.66486838384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1627.61</v>
      </c>
      <c r="E268" s="247">
        <v>1761.21</v>
      </c>
      <c r="F268" s="93">
        <f t="shared" si="50"/>
        <v>108.2083545812572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74168.13</v>
      </c>
      <c r="E286" s="247">
        <v>84582.59</v>
      </c>
      <c r="F286" s="93">
        <f t="shared" si="50"/>
        <v>114.04169149201955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105264.51</v>
      </c>
      <c r="E288" s="247">
        <v>7152.39</v>
      </c>
      <c r="F288" s="93">
        <f t="shared" si="50"/>
        <v>6.7946832222940108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1653.29</v>
      </c>
      <c r="E302" s="247">
        <v>1786.89</v>
      </c>
      <c r="F302" s="93">
        <f t="shared" si="50"/>
        <v>108.08085695794448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1164113.81</v>
      </c>
      <c r="E114" s="81">
        <f t="shared" si="22"/>
        <v>1837137.5</v>
      </c>
      <c r="F114" s="63">
        <f t="shared" si="1"/>
        <v>157.81425185566692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1126625.5900000001</v>
      </c>
      <c r="E115" s="81">
        <f t="shared" si="23"/>
        <v>1783559.75</v>
      </c>
      <c r="F115" s="63">
        <f t="shared" si="1"/>
        <v>158.30989157631328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1126625.5900000001</v>
      </c>
      <c r="E117" s="249">
        <v>1783559.75</v>
      </c>
      <c r="F117" s="63">
        <f t="shared" si="1"/>
        <v>158.30989157631328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37488.22</v>
      </c>
      <c r="E126" s="249">
        <v>53577.75</v>
      </c>
      <c r="F126" s="63">
        <f t="shared" si="1"/>
        <v>142.91889558906772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1164113.81</v>
      </c>
      <c r="E141" s="106">
        <f t="shared" si="28"/>
        <v>1837137.5</v>
      </c>
      <c r="F141" s="82">
        <f t="shared" si="1"/>
        <v>157.81425185566692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222122.42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222122.42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222122.42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222122.42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105264.51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1706082.2200000002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1661684.6500000001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1400264.28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232195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24864.240000000002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4359.2700000000004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44397.57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1804194.34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1759796.77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1495156.95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235548.05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24864.240000000002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4225.67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44397.57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7152.3900000001304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7152.39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7152.39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4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16205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7"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Gordana</cp:lastModifiedBy>
  <cp:lastPrinted>2025-01-29T11:18:05Z</cp:lastPrinted>
  <dcterms:created xsi:type="dcterms:W3CDTF">2022-04-01T05:14:30Z</dcterms:created>
  <dcterms:modified xsi:type="dcterms:W3CDTF">2025-01-29T14:27:48Z</dcterms:modified>
</cp:coreProperties>
</file>