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rcoprc\Desktop\"/>
    </mc:Choice>
  </mc:AlternateContent>
  <bookViews>
    <workbookView xWindow="-15" yWindow="75" windowWidth="12390" windowHeight="450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62913"/>
</workbook>
</file>

<file path=xl/calcChain.xml><?xml version="1.0" encoding="utf-8"?>
<calcChain xmlns="http://schemas.openxmlformats.org/spreadsheetml/2006/main">
  <c r="E81" i="1" l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D81" i="1"/>
  <c r="AA30" i="1"/>
  <c r="I54" i="1" l="1"/>
  <c r="J54" i="1"/>
  <c r="K54" i="1"/>
  <c r="L54" i="1"/>
  <c r="M54" i="1"/>
  <c r="N54" i="1"/>
  <c r="I58" i="1"/>
  <c r="J58" i="1"/>
  <c r="K58" i="1"/>
  <c r="L58" i="1"/>
  <c r="M58" i="1"/>
  <c r="N58" i="1"/>
  <c r="I59" i="1"/>
  <c r="J59" i="1"/>
  <c r="K59" i="1"/>
  <c r="L59" i="1"/>
  <c r="M59" i="1"/>
  <c r="N59" i="1"/>
  <c r="I60" i="1"/>
  <c r="J60" i="1"/>
  <c r="K60" i="1"/>
  <c r="L60" i="1"/>
  <c r="M60" i="1"/>
  <c r="N60" i="1"/>
  <c r="I61" i="1"/>
  <c r="J61" i="1"/>
  <c r="K61" i="1"/>
  <c r="L61" i="1"/>
  <c r="M61" i="1"/>
  <c r="N61" i="1"/>
  <c r="I62" i="1"/>
  <c r="J62" i="1"/>
  <c r="K62" i="1"/>
  <c r="L62" i="1"/>
  <c r="M62" i="1"/>
  <c r="N62" i="1"/>
  <c r="L65" i="1" l="1"/>
  <c r="K65" i="1"/>
  <c r="J65" i="1"/>
  <c r="M65" i="1"/>
  <c r="N65" i="1"/>
  <c r="I65" i="1"/>
  <c r="T6" i="1"/>
  <c r="T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S54" i="1" l="1"/>
  <c r="S58" i="1"/>
  <c r="S59" i="1"/>
  <c r="S60" i="1"/>
  <c r="S61" i="1"/>
  <c r="S62" i="1"/>
  <c r="AA8" i="1"/>
  <c r="Z29" i="1"/>
  <c r="W29" i="1" s="1"/>
  <c r="Z28" i="1"/>
  <c r="X28" i="1" s="1"/>
  <c r="Z27" i="1"/>
  <c r="Z26" i="1"/>
  <c r="Z25" i="1"/>
  <c r="W25" i="1" s="1"/>
  <c r="Z24" i="1"/>
  <c r="X24" i="1" s="1"/>
  <c r="Z23" i="1"/>
  <c r="Z22" i="1"/>
  <c r="Z21" i="1"/>
  <c r="W21" i="1" s="1"/>
  <c r="Z20" i="1"/>
  <c r="Z19" i="1"/>
  <c r="Z18" i="1"/>
  <c r="Z17" i="1"/>
  <c r="Z16" i="1"/>
  <c r="Z15" i="1"/>
  <c r="Z14" i="1"/>
  <c r="X14" i="1" s="1"/>
  <c r="Z13" i="1"/>
  <c r="W13" i="1" s="1"/>
  <c r="Z12" i="1"/>
  <c r="X12" i="1" s="1"/>
  <c r="Z11" i="1"/>
  <c r="Z10" i="1"/>
  <c r="X10" i="1" s="1"/>
  <c r="Z9" i="1"/>
  <c r="W9" i="1" s="1"/>
  <c r="Z8" i="1"/>
  <c r="X8" i="1" s="1"/>
  <c r="Z7" i="1"/>
  <c r="Z6" i="1"/>
  <c r="E62" i="1"/>
  <c r="F62" i="1"/>
  <c r="G62" i="1"/>
  <c r="H62" i="1"/>
  <c r="O62" i="1"/>
  <c r="P62" i="1"/>
  <c r="Q62" i="1"/>
  <c r="R62" i="1"/>
  <c r="E61" i="1"/>
  <c r="F61" i="1"/>
  <c r="G61" i="1"/>
  <c r="H61" i="1"/>
  <c r="O61" i="1"/>
  <c r="P61" i="1"/>
  <c r="Q61" i="1"/>
  <c r="R61" i="1"/>
  <c r="E60" i="1"/>
  <c r="F60" i="1"/>
  <c r="G60" i="1"/>
  <c r="H60" i="1"/>
  <c r="O60" i="1"/>
  <c r="P60" i="1"/>
  <c r="Q60" i="1"/>
  <c r="R60" i="1"/>
  <c r="E59" i="1"/>
  <c r="F59" i="1"/>
  <c r="G59" i="1"/>
  <c r="H59" i="1"/>
  <c r="O59" i="1"/>
  <c r="P59" i="1"/>
  <c r="Q59" i="1"/>
  <c r="R59" i="1"/>
  <c r="E58" i="1"/>
  <c r="F58" i="1"/>
  <c r="G58" i="1"/>
  <c r="H58" i="1"/>
  <c r="O58" i="1"/>
  <c r="P58" i="1"/>
  <c r="Q58" i="1"/>
  <c r="R58" i="1"/>
  <c r="AC41" i="1"/>
  <c r="D59" i="1"/>
  <c r="D60" i="1"/>
  <c r="D61" i="1"/>
  <c r="D62" i="1"/>
  <c r="D58" i="1"/>
  <c r="W68" i="1"/>
  <c r="AA6" i="1"/>
  <c r="AA7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C42" i="1"/>
  <c r="R54" i="1"/>
  <c r="Q54" i="1"/>
  <c r="P54" i="1"/>
  <c r="O54" i="1"/>
  <c r="H54" i="1"/>
  <c r="G54" i="1"/>
  <c r="F54" i="1"/>
  <c r="E54" i="1"/>
  <c r="D54" i="1"/>
  <c r="W6" i="1" l="1"/>
  <c r="X6" i="1"/>
  <c r="W24" i="1"/>
  <c r="W10" i="1"/>
  <c r="W12" i="1"/>
  <c r="X13" i="1"/>
  <c r="W18" i="1"/>
  <c r="X18" i="1"/>
  <c r="W22" i="1"/>
  <c r="X22" i="1"/>
  <c r="W26" i="1"/>
  <c r="X26" i="1"/>
  <c r="W8" i="1"/>
  <c r="X9" i="1"/>
  <c r="X7" i="1"/>
  <c r="W7" i="1"/>
  <c r="W11" i="1"/>
  <c r="X11" i="1"/>
  <c r="X15" i="1"/>
  <c r="W15" i="1"/>
  <c r="X19" i="1"/>
  <c r="W19" i="1"/>
  <c r="W23" i="1"/>
  <c r="X23" i="1"/>
  <c r="W27" i="1"/>
  <c r="X27" i="1"/>
  <c r="W16" i="1"/>
  <c r="X16" i="1"/>
  <c r="W20" i="1"/>
  <c r="X20" i="1"/>
  <c r="W28" i="1"/>
  <c r="X21" i="1"/>
  <c r="X25" i="1"/>
  <c r="W14" i="1"/>
  <c r="X17" i="1"/>
  <c r="W17" i="1"/>
  <c r="X29" i="1"/>
  <c r="S65" i="1"/>
  <c r="T54" i="1"/>
  <c r="AC59" i="1"/>
  <c r="AC55" i="1"/>
  <c r="R65" i="1"/>
  <c r="O65" i="1"/>
  <c r="G65" i="1"/>
  <c r="E65" i="1"/>
  <c r="T62" i="1"/>
  <c r="AC56" i="1"/>
  <c r="D65" i="1"/>
  <c r="H65" i="1"/>
  <c r="T59" i="1"/>
  <c r="F65" i="1"/>
  <c r="Q65" i="1"/>
  <c r="T61" i="1"/>
  <c r="Z30" i="1"/>
  <c r="AC43" i="1"/>
  <c r="P65" i="1"/>
  <c r="T58" i="1"/>
  <c r="T60" i="1"/>
  <c r="AC58" i="1"/>
  <c r="AC57" i="1"/>
  <c r="S47" i="1" l="1"/>
  <c r="S46" i="1"/>
  <c r="S45" i="1"/>
  <c r="S44" i="1"/>
  <c r="S48" i="1"/>
  <c r="AC60" i="1"/>
  <c r="T65" i="1"/>
  <c r="T39" i="1" s="1"/>
  <c r="S49" i="1" l="1"/>
  <c r="T48" i="1" s="1"/>
  <c r="T44" i="1" l="1"/>
  <c r="T45" i="1"/>
  <c r="T46" i="1"/>
  <c r="T47" i="1"/>
  <c r="AA32" i="1"/>
  <c r="T50" i="1"/>
</calcChain>
</file>

<file path=xl/sharedStrings.xml><?xml version="1.0" encoding="utf-8"?>
<sst xmlns="http://schemas.openxmlformats.org/spreadsheetml/2006/main" count="171" uniqueCount="86">
  <si>
    <t xml:space="preserve">prosj. </t>
  </si>
  <si>
    <t>RB</t>
  </si>
  <si>
    <t>Prezime</t>
  </si>
  <si>
    <t>Ime</t>
  </si>
  <si>
    <t>Mat</t>
  </si>
  <si>
    <t>Pov</t>
  </si>
  <si>
    <t>TZK</t>
  </si>
  <si>
    <t>Inf</t>
  </si>
  <si>
    <t>Pros</t>
  </si>
  <si>
    <t xml:space="preserve">     Opći uspjeh</t>
  </si>
  <si>
    <t>GRAFIČKI PRIKAZ OPĆEG USPJEHA</t>
  </si>
  <si>
    <t xml:space="preserve">  Ukupno sati izostanaka:</t>
  </si>
  <si>
    <t>Opravdano:</t>
  </si>
  <si>
    <t xml:space="preserve">  Broj učenika s općim uspjehom:</t>
  </si>
  <si>
    <t>Neopravdano:</t>
  </si>
  <si>
    <t xml:space="preserve"> Ukupno:</t>
  </si>
  <si>
    <t>odličan</t>
  </si>
  <si>
    <t>%</t>
  </si>
  <si>
    <t>vrlo dobar</t>
  </si>
  <si>
    <t>dobar</t>
  </si>
  <si>
    <t>dovoljan</t>
  </si>
  <si>
    <t>nedovoljan</t>
  </si>
  <si>
    <t>Ukupno:</t>
  </si>
  <si>
    <t xml:space="preserve">    nastavnog predmeta:</t>
  </si>
  <si>
    <t xml:space="preserve">     Ukupno učenika:</t>
  </si>
  <si>
    <t xml:space="preserve">     Ukupan broj ocjena</t>
  </si>
  <si>
    <t xml:space="preserve">                 *** neocijenjeno</t>
  </si>
  <si>
    <t xml:space="preserve"> nedovoljan po predmetu:</t>
  </si>
  <si>
    <t xml:space="preserve"> </t>
  </si>
  <si>
    <t xml:space="preserve">Razredna statistika </t>
  </si>
  <si>
    <t xml:space="preserve">           Srednja ocjena</t>
  </si>
  <si>
    <t>Geo</t>
  </si>
  <si>
    <t>Planirano:</t>
  </si>
  <si>
    <t>Održano:</t>
  </si>
  <si>
    <t>Razlika:</t>
  </si>
  <si>
    <t>REALIZACIJA SATNICE</t>
  </si>
  <si>
    <t>PREDMETI</t>
  </si>
  <si>
    <t>Po učeniku:</t>
  </si>
  <si>
    <t>Kazne</t>
  </si>
  <si>
    <t>Opomena</t>
  </si>
  <si>
    <t>Ukor</t>
  </si>
  <si>
    <t>Strogi ukor</t>
  </si>
  <si>
    <t>DOBRO</t>
  </si>
  <si>
    <t>LOŠE</t>
  </si>
  <si>
    <t>V                           L                      A                  D                  A                     NJ                         E</t>
  </si>
  <si>
    <t>GK</t>
  </si>
  <si>
    <t>LK</t>
  </si>
  <si>
    <t>HJ</t>
  </si>
  <si>
    <t>EJ</t>
  </si>
  <si>
    <t>TK</t>
  </si>
  <si>
    <t>Vjer</t>
  </si>
  <si>
    <t>MJ</t>
  </si>
  <si>
    <t xml:space="preserve"> Broj ocjena po predmetu</t>
  </si>
  <si>
    <t>Ukupno</t>
  </si>
  <si>
    <t>UZORNO</t>
  </si>
  <si>
    <t>Pohvale i 
nagrade</t>
  </si>
  <si>
    <t>Pohvaljenih</t>
  </si>
  <si>
    <t>Nagrađenih</t>
  </si>
  <si>
    <t>odličan 5</t>
  </si>
  <si>
    <t>vrlo dobar 4</t>
  </si>
  <si>
    <t>dobar 3</t>
  </si>
  <si>
    <t>dovoljan 2</t>
  </si>
  <si>
    <t>nedovoljan 1</t>
  </si>
  <si>
    <t xml:space="preserve">       Ukupni broj ocjena:</t>
  </si>
  <si>
    <t>B</t>
  </si>
  <si>
    <t>K</t>
  </si>
  <si>
    <t>F</t>
  </si>
  <si>
    <t>Razrednik:</t>
  </si>
  <si>
    <t>Opravdanih:</t>
  </si>
  <si>
    <t>Neopravdanih:</t>
  </si>
  <si>
    <t>s 1 negativnom</t>
  </si>
  <si>
    <t>s 2 negativne</t>
  </si>
  <si>
    <t>s 3 negativne</t>
  </si>
  <si>
    <t>s 4 negativne</t>
  </si>
  <si>
    <t xml:space="preserve">    Broj učenika s 1 i više
negativnih ocjena</t>
  </si>
  <si>
    <t xml:space="preserve">s 5 i više negativnih </t>
  </si>
  <si>
    <t>NJJ</t>
  </si>
  <si>
    <t>Srednji uspjeh odjela:</t>
  </si>
  <si>
    <t xml:space="preserve">  Srednja ocjena odjela:</t>
  </si>
  <si>
    <t xml:space="preserve"> OŠ IVANA GORANA KOVAČIĆA GORNJE BAZJE</t>
  </si>
  <si>
    <t xml:space="preserve"> Izostanci</t>
  </si>
  <si>
    <t xml:space="preserve">                             </t>
  </si>
  <si>
    <t xml:space="preserve">Razred i odjel: </t>
  </si>
  <si>
    <r>
      <t xml:space="preserve">   </t>
    </r>
    <r>
      <rPr>
        <b/>
        <sz val="16"/>
        <rFont val="Arial CE"/>
        <charset val="238"/>
      </rPr>
      <t xml:space="preserve">RAZRED: </t>
    </r>
  </si>
  <si>
    <t xml:space="preserve"> Razred i odjel :</t>
  </si>
  <si>
    <t xml:space="preserve"> IZVIJEŠĆE RAZREDNIKA NA KRAJU ŠKOLSKE GODINE 2017./2018.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</si>
</sst>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5"/>
      <name val="Arial CE"/>
      <family val="2"/>
      <charset val="238"/>
    </font>
    <font>
      <sz val="15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charset val="238"/>
    </font>
    <font>
      <b/>
      <u/>
      <sz val="1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color indexed="8"/>
      <name val="Arial"/>
      <charset val="238"/>
    </font>
    <font>
      <sz val="10"/>
      <name val="Arial"/>
      <family val="2"/>
    </font>
    <font>
      <sz val="14"/>
      <name val="Arial CE"/>
      <family val="2"/>
      <charset val="238"/>
    </font>
    <font>
      <sz val="16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sz val="14"/>
      <name val="Arial CE"/>
      <charset val="238"/>
    </font>
    <font>
      <b/>
      <i/>
      <sz val="10"/>
      <name val="Arial CE"/>
      <family val="2"/>
      <charset val="238"/>
    </font>
    <font>
      <sz val="14"/>
      <name val="Arial"/>
      <family val="2"/>
    </font>
    <font>
      <u/>
      <sz val="10"/>
      <color indexed="12"/>
      <name val="Arial CE"/>
      <charset val="238"/>
    </font>
    <font>
      <b/>
      <sz val="11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13"/>
      <name val="Arial CE"/>
      <charset val="238"/>
    </font>
    <font>
      <b/>
      <sz val="14"/>
      <name val="Arial CE"/>
      <charset val="238"/>
    </font>
    <font>
      <b/>
      <sz val="20"/>
      <name val="Arial CE"/>
      <family val="2"/>
      <charset val="238"/>
    </font>
    <font>
      <b/>
      <sz val="16"/>
      <name val="Arial"/>
      <family val="2"/>
      <charset val="238"/>
    </font>
    <font>
      <b/>
      <sz val="16"/>
      <name val="Arial CE"/>
      <charset val="238"/>
    </font>
    <font>
      <b/>
      <sz val="13"/>
      <name val="Arial CE"/>
      <charset val="238"/>
    </font>
    <font>
      <sz val="12"/>
      <name val="Arial CE"/>
      <charset val="238"/>
    </font>
    <font>
      <b/>
      <sz val="12"/>
      <color indexed="10"/>
      <name val="Arial CE"/>
      <family val="2"/>
      <charset val="238"/>
    </font>
    <font>
      <b/>
      <sz val="12"/>
      <color indexed="8"/>
      <name val="Arial"/>
      <family val="2"/>
      <charset val="238"/>
    </font>
    <font>
      <sz val="11"/>
      <color theme="1"/>
      <name val="Arial CE"/>
      <charset val="238"/>
    </font>
    <font>
      <b/>
      <sz val="22"/>
      <name val="Arial CE"/>
      <charset val="238"/>
    </font>
    <font>
      <b/>
      <sz val="18"/>
      <name val="Arial CE"/>
      <charset val="238"/>
    </font>
    <font>
      <sz val="12"/>
      <color theme="1"/>
      <name val="Arial CE"/>
      <charset val="238"/>
    </font>
    <font>
      <sz val="10"/>
      <color theme="1"/>
      <name val="Arial CE"/>
      <charset val="238"/>
    </font>
    <font>
      <b/>
      <sz val="14"/>
      <color theme="1"/>
      <name val="Arial CE"/>
      <charset val="238"/>
    </font>
    <font>
      <b/>
      <sz val="9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349">
    <xf numFmtId="0" fontId="0" fillId="0" borderId="0" xfId="0"/>
    <xf numFmtId="0" fontId="3" fillId="0" borderId="0" xfId="0" applyFont="1"/>
    <xf numFmtId="17" fontId="3" fillId="0" borderId="0" xfId="0" applyNumberFormat="1" applyFont="1"/>
    <xf numFmtId="0" fontId="1" fillId="0" borderId="0" xfId="0" applyFont="1"/>
    <xf numFmtId="2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Border="1"/>
    <xf numFmtId="0" fontId="6" fillId="0" borderId="0" xfId="0" applyFont="1" applyBorder="1"/>
    <xf numFmtId="2" fontId="6" fillId="0" borderId="0" xfId="0" applyNumberFormat="1" applyFont="1" applyBorder="1"/>
    <xf numFmtId="0" fontId="1" fillId="0" borderId="0" xfId="0" applyFont="1" applyBorder="1"/>
    <xf numFmtId="2" fontId="5" fillId="0" borderId="0" xfId="0" applyNumberFormat="1" applyFont="1" applyBorder="1"/>
    <xf numFmtId="0" fontId="5" fillId="0" borderId="0" xfId="0" applyFont="1" applyBorder="1"/>
    <xf numFmtId="0" fontId="10" fillId="0" borderId="0" xfId="0" applyFont="1" applyBorder="1"/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0" borderId="1" xfId="0" applyFont="1" applyBorder="1"/>
    <xf numFmtId="2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3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5" fillId="0" borderId="2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14" fillId="0" borderId="0" xfId="0" applyNumberFormat="1" applyFont="1" applyBorder="1"/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" fontId="5" fillId="0" borderId="2" xfId="0" applyNumberFormat="1" applyFont="1" applyBorder="1"/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2" fillId="0" borderId="0" xfId="0" applyFont="1" applyBorder="1"/>
    <xf numFmtId="16" fontId="5" fillId="0" borderId="0" xfId="0" applyNumberFormat="1" applyFont="1" applyBorder="1"/>
    <xf numFmtId="0" fontId="3" fillId="0" borderId="2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2" fontId="11" fillId="0" borderId="0" xfId="0" applyNumberFormat="1" applyFont="1" applyBorder="1"/>
    <xf numFmtId="0" fontId="10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15" fillId="0" borderId="0" xfId="0" applyFont="1"/>
    <xf numFmtId="0" fontId="4" fillId="0" borderId="0" xfId="0" applyFont="1" applyBorder="1" applyAlignment="1">
      <alignment horizontal="center"/>
    </xf>
    <xf numFmtId="0" fontId="3" fillId="0" borderId="6" xfId="0" applyFont="1" applyBorder="1"/>
    <xf numFmtId="0" fontId="18" fillId="0" borderId="0" xfId="0" applyFont="1"/>
    <xf numFmtId="0" fontId="19" fillId="0" borderId="0" xfId="0" applyFont="1"/>
    <xf numFmtId="2" fontId="1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3" fillId="0" borderId="9" xfId="0" applyFont="1" applyBorder="1"/>
    <xf numFmtId="0" fontId="3" fillId="0" borderId="10" xfId="0" applyFont="1" applyBorder="1"/>
    <xf numFmtId="2" fontId="1" fillId="0" borderId="1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/>
    <xf numFmtId="0" fontId="5" fillId="0" borderId="12" xfId="0" applyFont="1" applyBorder="1" applyAlignment="1"/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2" fillId="0" borderId="0" xfId="0" applyFont="1" applyFill="1" applyBorder="1" applyAlignment="1">
      <alignment vertical="center" textRotation="90" wrapText="1"/>
    </xf>
    <xf numFmtId="0" fontId="0" fillId="0" borderId="0" xfId="0" applyAlignment="1"/>
    <xf numFmtId="0" fontId="23" fillId="0" borderId="0" xfId="0" applyFont="1" applyFill="1" applyAlignment="1">
      <alignment vertical="center"/>
    </xf>
    <xf numFmtId="0" fontId="17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Border="1"/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2" fontId="24" fillId="0" borderId="2" xfId="0" applyNumberFormat="1" applyFont="1" applyFill="1" applyBorder="1" applyAlignment="1">
      <alignment horizontal="center" vertical="center" textRotation="90"/>
    </xf>
    <xf numFmtId="0" fontId="17" fillId="0" borderId="2" xfId="0" applyFont="1" applyFill="1" applyBorder="1" applyAlignment="1"/>
    <xf numFmtId="2" fontId="5" fillId="0" borderId="2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7" fillId="0" borderId="22" xfId="0" applyFont="1" applyFill="1" applyBorder="1" applyAlignment="1"/>
    <xf numFmtId="0" fontId="17" fillId="0" borderId="23" xfId="0" applyFont="1" applyFill="1" applyBorder="1" applyAlignment="1"/>
    <xf numFmtId="0" fontId="25" fillId="0" borderId="1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0" borderId="1" xfId="0" applyBorder="1"/>
    <xf numFmtId="0" fontId="1" fillId="3" borderId="3" xfId="0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5" fillId="0" borderId="0" xfId="0" applyFont="1" applyBorder="1" applyAlignment="1">
      <alignment vertical="center"/>
    </xf>
    <xf numFmtId="0" fontId="34" fillId="3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35" xfId="0" applyFont="1" applyBorder="1"/>
    <xf numFmtId="0" fontId="11" fillId="0" borderId="23" xfId="0" applyFont="1" applyBorder="1" applyAlignment="1">
      <alignment horizontal="center"/>
    </xf>
    <xf numFmtId="0" fontId="30" fillId="0" borderId="23" xfId="0" applyFont="1" applyBorder="1"/>
    <xf numFmtId="0" fontId="30" fillId="0" borderId="36" xfId="0" applyFont="1" applyBorder="1"/>
    <xf numFmtId="0" fontId="30" fillId="0" borderId="37" xfId="0" applyFont="1" applyBorder="1"/>
    <xf numFmtId="2" fontId="1" fillId="4" borderId="38" xfId="0" applyNumberFormat="1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vertical="center"/>
    </xf>
    <xf numFmtId="0" fontId="33" fillId="0" borderId="39" xfId="0" applyFont="1" applyBorder="1" applyAlignment="1">
      <alignment horizontal="left"/>
    </xf>
    <xf numFmtId="0" fontId="33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41" xfId="0" applyFont="1" applyBorder="1" applyAlignment="1">
      <alignment horizontal="center"/>
    </xf>
    <xf numFmtId="0" fontId="27" fillId="3" borderId="3" xfId="0" applyFont="1" applyFill="1" applyBorder="1" applyAlignment="1">
      <alignment vertical="center"/>
    </xf>
    <xf numFmtId="0" fontId="31" fillId="3" borderId="4" xfId="0" applyFont="1" applyFill="1" applyBorder="1" applyAlignment="1">
      <alignment vertical="center"/>
    </xf>
    <xf numFmtId="0" fontId="9" fillId="4" borderId="47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2" fontId="11" fillId="0" borderId="47" xfId="0" applyNumberFormat="1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2" fontId="30" fillId="0" borderId="46" xfId="0" applyNumberFormat="1" applyFont="1" applyBorder="1"/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2" borderId="14" xfId="0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2" borderId="50" xfId="0" applyFont="1" applyFill="1" applyBorder="1" applyAlignment="1">
      <alignment horizontal="center" vertical="center"/>
    </xf>
    <xf numFmtId="2" fontId="1" fillId="0" borderId="49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right"/>
    </xf>
    <xf numFmtId="0" fontId="9" fillId="0" borderId="52" xfId="0" applyFont="1" applyBorder="1" applyAlignment="1">
      <alignment horizontal="center"/>
    </xf>
    <xf numFmtId="2" fontId="42" fillId="0" borderId="14" xfId="0" applyNumberFormat="1" applyFont="1" applyBorder="1" applyAlignment="1">
      <alignment horizontal="center"/>
    </xf>
    <xf numFmtId="2" fontId="42" fillId="0" borderId="14" xfId="0" applyNumberFormat="1" applyFont="1" applyBorder="1" applyAlignment="1">
      <alignment horizontal="center" vertical="center"/>
    </xf>
    <xf numFmtId="0" fontId="27" fillId="0" borderId="46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41" fillId="3" borderId="42" xfId="0" applyFont="1" applyFill="1" applyBorder="1" applyAlignment="1">
      <alignment horizontal="center" vertical="center"/>
    </xf>
    <xf numFmtId="0" fontId="41" fillId="3" borderId="43" xfId="0" applyFont="1" applyFill="1" applyBorder="1" applyAlignment="1">
      <alignment horizontal="center" vertical="center"/>
    </xf>
    <xf numFmtId="0" fontId="41" fillId="3" borderId="33" xfId="0" applyFont="1" applyFill="1" applyBorder="1" applyAlignment="1">
      <alignment horizontal="center" vertical="center"/>
    </xf>
    <xf numFmtId="0" fontId="41" fillId="3" borderId="45" xfId="0" applyFont="1" applyFill="1" applyBorder="1" applyAlignment="1">
      <alignment horizontal="center" vertical="center"/>
    </xf>
    <xf numFmtId="0" fontId="41" fillId="3" borderId="46" xfId="0" applyFont="1" applyFill="1" applyBorder="1" applyAlignment="1">
      <alignment horizontal="center" vertical="center"/>
    </xf>
    <xf numFmtId="0" fontId="41" fillId="3" borderId="12" xfId="0" applyFont="1" applyFill="1" applyBorder="1" applyAlignment="1">
      <alignment horizontal="center" vertical="center"/>
    </xf>
    <xf numFmtId="0" fontId="39" fillId="0" borderId="39" xfId="0" applyFont="1" applyBorder="1" applyAlignment="1">
      <alignment vertical="center"/>
    </xf>
    <xf numFmtId="0" fontId="44" fillId="0" borderId="3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23" fillId="2" borderId="59" xfId="0" applyFont="1" applyFill="1" applyBorder="1"/>
    <xf numFmtId="0" fontId="1" fillId="2" borderId="72" xfId="0" applyFont="1" applyFill="1" applyBorder="1"/>
    <xf numFmtId="0" fontId="1" fillId="2" borderId="29" xfId="0" applyFont="1" applyFill="1" applyBorder="1"/>
    <xf numFmtId="0" fontId="9" fillId="0" borderId="3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/>
    </xf>
    <xf numFmtId="0" fontId="23" fillId="2" borderId="35" xfId="0" applyFont="1" applyFill="1" applyBorder="1"/>
    <xf numFmtId="0" fontId="1" fillId="2" borderId="0" xfId="0" applyFont="1" applyFill="1" applyBorder="1"/>
    <xf numFmtId="0" fontId="1" fillId="2" borderId="23" xfId="0" applyFont="1" applyFill="1" applyBorder="1"/>
    <xf numFmtId="0" fontId="47" fillId="5" borderId="43" xfId="0" applyFont="1" applyFill="1" applyBorder="1" applyAlignment="1">
      <alignment horizontal="center" vertical="center"/>
    </xf>
    <xf numFmtId="0" fontId="47" fillId="5" borderId="33" xfId="0" applyFont="1" applyFill="1" applyBorder="1" applyAlignment="1">
      <alignment horizontal="center" vertical="center"/>
    </xf>
    <xf numFmtId="0" fontId="47" fillId="5" borderId="46" xfId="0" applyFont="1" applyFill="1" applyBorder="1" applyAlignment="1">
      <alignment horizontal="center" vertical="center"/>
    </xf>
    <xf numFmtId="0" fontId="47" fillId="5" borderId="21" xfId="0" applyFont="1" applyFill="1" applyBorder="1" applyAlignment="1">
      <alignment horizontal="center" vertical="center"/>
    </xf>
    <xf numFmtId="0" fontId="44" fillId="5" borderId="33" xfId="0" applyFont="1" applyFill="1" applyBorder="1" applyAlignment="1">
      <alignment horizontal="center" vertical="center"/>
    </xf>
    <xf numFmtId="0" fontId="44" fillId="5" borderId="46" xfId="0" applyFont="1" applyFill="1" applyBorder="1" applyAlignment="1">
      <alignment horizontal="center" vertical="center"/>
    </xf>
    <xf numFmtId="0" fontId="44" fillId="5" borderId="21" xfId="0" applyFont="1" applyFill="1" applyBorder="1" applyAlignment="1">
      <alignment horizontal="center" vertical="center"/>
    </xf>
    <xf numFmtId="0" fontId="48" fillId="5" borderId="27" xfId="0" applyFont="1" applyFill="1" applyBorder="1" applyAlignment="1">
      <alignment horizontal="center"/>
    </xf>
    <xf numFmtId="0" fontId="48" fillId="5" borderId="0" xfId="0" applyFont="1" applyFill="1" applyBorder="1" applyAlignment="1">
      <alignment horizontal="center"/>
    </xf>
    <xf numFmtId="0" fontId="49" fillId="5" borderId="15" xfId="0" applyFont="1" applyFill="1" applyBorder="1" applyAlignment="1">
      <alignment horizontal="center" vertical="center"/>
    </xf>
    <xf numFmtId="0" fontId="47" fillId="3" borderId="43" xfId="0" applyFont="1" applyFill="1" applyBorder="1" applyAlignment="1">
      <alignment horizontal="center" vertical="center"/>
    </xf>
    <xf numFmtId="0" fontId="47" fillId="3" borderId="46" xfId="0" applyFont="1" applyFill="1" applyBorder="1" applyAlignment="1">
      <alignment horizontal="center" vertical="center"/>
    </xf>
    <xf numFmtId="0" fontId="47" fillId="3" borderId="44" xfId="0" applyFont="1" applyFill="1" applyBorder="1" applyAlignment="1">
      <alignment horizontal="center" vertical="center"/>
    </xf>
    <xf numFmtId="0" fontId="47" fillId="3" borderId="2" xfId="0" applyFont="1" applyFill="1" applyBorder="1" applyAlignment="1">
      <alignment horizontal="center" vertical="center"/>
    </xf>
    <xf numFmtId="0" fontId="47" fillId="3" borderId="9" xfId="0" applyFont="1" applyFill="1" applyBorder="1" applyAlignment="1">
      <alignment horizontal="center" vertical="center"/>
    </xf>
    <xf numFmtId="2" fontId="50" fillId="5" borderId="21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3" borderId="53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46" xfId="0" applyFont="1" applyFill="1" applyBorder="1" applyAlignment="1">
      <alignment horizontal="center" vertical="center"/>
    </xf>
    <xf numFmtId="0" fontId="36" fillId="3" borderId="46" xfId="0" applyFont="1" applyFill="1" applyBorder="1" applyAlignment="1">
      <alignment horizontal="center" vertical="center"/>
    </xf>
    <xf numFmtId="0" fontId="36" fillId="3" borderId="54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/>
    </xf>
    <xf numFmtId="0" fontId="36" fillId="3" borderId="40" xfId="0" applyFont="1" applyFill="1" applyBorder="1" applyAlignment="1">
      <alignment horizontal="center" vertical="center"/>
    </xf>
    <xf numFmtId="0" fontId="36" fillId="3" borderId="64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 wrapText="1"/>
    </xf>
    <xf numFmtId="0" fontId="34" fillId="3" borderId="63" xfId="0" applyFont="1" applyFill="1" applyBorder="1" applyAlignment="1">
      <alignment horizontal="center" vertical="center" wrapText="1"/>
    </xf>
    <xf numFmtId="0" fontId="34" fillId="3" borderId="43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3" fillId="0" borderId="51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9" fillId="0" borderId="42" xfId="0" applyFont="1" applyBorder="1" applyAlignment="1">
      <alignment horizontal="right"/>
    </xf>
    <xf numFmtId="0" fontId="29" fillId="0" borderId="46" xfId="0" applyFont="1" applyBorder="1" applyAlignment="1">
      <alignment horizontal="right"/>
    </xf>
    <xf numFmtId="0" fontId="1" fillId="0" borderId="5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0" fillId="0" borderId="53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43" fillId="0" borderId="57" xfId="2" applyFont="1" applyFill="1" applyBorder="1" applyAlignment="1">
      <alignment horizontal="center" vertical="center" wrapText="1"/>
    </xf>
    <xf numFmtId="0" fontId="43" fillId="0" borderId="5" xfId="2" applyFont="1" applyFill="1" applyBorder="1" applyAlignment="1">
      <alignment horizontal="center" vertical="center" wrapText="1"/>
    </xf>
    <xf numFmtId="0" fontId="43" fillId="0" borderId="9" xfId="2" applyFont="1" applyFill="1" applyBorder="1" applyAlignment="1">
      <alignment horizontal="center" vertical="center" wrapText="1"/>
    </xf>
    <xf numFmtId="0" fontId="33" fillId="0" borderId="53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54" xfId="0" applyFont="1" applyBorder="1" applyAlignment="1">
      <alignment horizontal="left"/>
    </xf>
    <xf numFmtId="0" fontId="33" fillId="0" borderId="39" xfId="0" applyFont="1" applyBorder="1" applyAlignment="1">
      <alignment horizontal="left"/>
    </xf>
    <xf numFmtId="0" fontId="33" fillId="2" borderId="51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6" fillId="0" borderId="53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23" fillId="0" borderId="53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34" fillId="0" borderId="42" xfId="0" applyFont="1" applyBorder="1" applyAlignment="1">
      <alignment horizontal="right"/>
    </xf>
    <xf numFmtId="0" fontId="34" fillId="0" borderId="46" xfId="0" applyFont="1" applyBorder="1" applyAlignment="1">
      <alignment horizontal="right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7" fillId="0" borderId="55" xfId="0" applyFont="1" applyBorder="1" applyAlignment="1">
      <alignment horizontal="right"/>
    </xf>
    <xf numFmtId="0" fontId="27" fillId="0" borderId="8" xfId="0" applyFont="1" applyBorder="1" applyAlignment="1">
      <alignment horizontal="right"/>
    </xf>
    <xf numFmtId="0" fontId="27" fillId="0" borderId="6" xfId="0" applyFont="1" applyBorder="1" applyAlignment="1">
      <alignment horizontal="right"/>
    </xf>
    <xf numFmtId="0" fontId="34" fillId="0" borderId="57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 wrapText="1"/>
    </xf>
    <xf numFmtId="0" fontId="34" fillId="0" borderId="7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  <xf numFmtId="0" fontId="43" fillId="0" borderId="65" xfId="2" applyFont="1" applyFill="1" applyBorder="1" applyAlignment="1">
      <alignment horizontal="center" vertical="center" wrapText="1"/>
    </xf>
    <xf numFmtId="0" fontId="43" fillId="0" borderId="66" xfId="2" applyFont="1" applyFill="1" applyBorder="1" applyAlignment="1">
      <alignment horizontal="center" vertical="center" wrapText="1"/>
    </xf>
    <xf numFmtId="0" fontId="34" fillId="3" borderId="67" xfId="0" applyFont="1" applyFill="1" applyBorder="1" applyAlignment="1">
      <alignment horizontal="center" vertical="center" wrapText="1"/>
    </xf>
    <xf numFmtId="0" fontId="34" fillId="3" borderId="68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3" fillId="0" borderId="62" xfId="2" applyFont="1" applyFill="1" applyBorder="1" applyAlignment="1">
      <alignment horizontal="center" vertical="center" wrapText="1"/>
    </xf>
    <xf numFmtId="0" fontId="43" fillId="0" borderId="10" xfId="2" applyFont="1" applyFill="1" applyBorder="1" applyAlignment="1">
      <alignment horizontal="center" vertical="center" wrapText="1"/>
    </xf>
    <xf numFmtId="0" fontId="43" fillId="0" borderId="55" xfId="2" applyFont="1" applyFill="1" applyBorder="1" applyAlignment="1">
      <alignment horizontal="center" vertical="center" wrapText="1"/>
    </xf>
    <xf numFmtId="0" fontId="43" fillId="0" borderId="8" xfId="2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left" vertical="center"/>
    </xf>
    <xf numFmtId="0" fontId="38" fillId="0" borderId="5" xfId="0" applyFont="1" applyFill="1" applyBorder="1" applyAlignment="1">
      <alignment horizontal="left" vertical="center"/>
    </xf>
    <xf numFmtId="0" fontId="38" fillId="0" borderId="9" xfId="0" applyFont="1" applyFill="1" applyBorder="1" applyAlignment="1">
      <alignment horizontal="left" vertical="center"/>
    </xf>
    <xf numFmtId="0" fontId="41" fillId="0" borderId="46" xfId="0" applyFont="1" applyBorder="1" applyAlignment="1">
      <alignment horizontal="center"/>
    </xf>
    <xf numFmtId="0" fontId="30" fillId="0" borderId="4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43" fillId="0" borderId="56" xfId="2" applyFont="1" applyFill="1" applyBorder="1" applyAlignment="1">
      <alignment horizontal="center" vertical="center" wrapText="1"/>
    </xf>
    <xf numFmtId="0" fontId="43" fillId="0" borderId="40" xfId="2" applyFont="1" applyFill="1" applyBorder="1" applyAlignment="1">
      <alignment horizontal="center" vertical="center" wrapText="1"/>
    </xf>
    <xf numFmtId="0" fontId="30" fillId="0" borderId="58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46" fillId="0" borderId="0" xfId="0" applyFont="1" applyAlignment="1"/>
    <xf numFmtId="0" fontId="45" fillId="0" borderId="0" xfId="0" applyFont="1" applyAlignment="1"/>
    <xf numFmtId="0" fontId="1" fillId="0" borderId="1" xfId="0" applyFont="1" applyBorder="1" applyAlignment="1"/>
    <xf numFmtId="0" fontId="39" fillId="0" borderId="54" xfId="0" applyFont="1" applyBorder="1" applyAlignment="1">
      <alignment horizontal="left" vertical="center"/>
    </xf>
    <xf numFmtId="0" fontId="39" fillId="0" borderId="39" xfId="0" applyFont="1" applyBorder="1" applyAlignment="1">
      <alignment horizontal="left" vertical="center"/>
    </xf>
    <xf numFmtId="0" fontId="39" fillId="0" borderId="40" xfId="0" applyFont="1" applyBorder="1" applyAlignment="1">
      <alignment horizontal="left" vertical="center"/>
    </xf>
    <xf numFmtId="0" fontId="26" fillId="0" borderId="53" xfId="1" applyBorder="1" applyAlignment="1" applyProtection="1">
      <alignment horizontal="center" vertical="center"/>
    </xf>
    <xf numFmtId="0" fontId="26" fillId="0" borderId="5" xfId="1" applyBorder="1" applyAlignment="1" applyProtection="1">
      <alignment horizontal="center" vertical="center"/>
    </xf>
    <xf numFmtId="0" fontId="26" fillId="0" borderId="9" xfId="1" applyBorder="1" applyAlignment="1" applyProtection="1">
      <alignment horizontal="center" vertical="center"/>
    </xf>
    <xf numFmtId="0" fontId="37" fillId="0" borderId="0" xfId="0" applyFont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43" fillId="0" borderId="44" xfId="2" applyFont="1" applyFill="1" applyBorder="1" applyAlignment="1">
      <alignment horizontal="center" vertical="center" wrapText="1"/>
    </xf>
    <xf numFmtId="0" fontId="28" fillId="3" borderId="70" xfId="0" applyFont="1" applyFill="1" applyBorder="1" applyAlignment="1">
      <alignment horizontal="center" vertical="center" wrapText="1"/>
    </xf>
    <xf numFmtId="0" fontId="1" fillId="3" borderId="71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Obično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8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2829330875051682E-2"/>
          <c:y val="2.8455397514122537E-2"/>
          <c:w val="0.91596889215930366"/>
          <c:h val="0.85772698221140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Sheet1!$O$44:$O$48</c:f>
              <c:strCache>
                <c:ptCount val="5"/>
                <c:pt idx="0">
                  <c:v>odličan</c:v>
                </c:pt>
                <c:pt idx="1">
                  <c:v>vrlo dobar</c:v>
                </c:pt>
                <c:pt idx="2">
                  <c:v>dobar</c:v>
                </c:pt>
                <c:pt idx="3">
                  <c:v>dovoljan</c:v>
                </c:pt>
                <c:pt idx="4">
                  <c:v>nedovoljan</c:v>
                </c:pt>
              </c:strCache>
            </c:strRef>
          </c:cat>
          <c:val>
            <c:numRef>
              <c:f>Sheet1!$Q$44:$Q$48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95B-47BD-A258-7EAEC1DD60B4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Sheet1!$O$44:$O$48</c:f>
              <c:strCache>
                <c:ptCount val="5"/>
                <c:pt idx="0">
                  <c:v>odličan</c:v>
                </c:pt>
                <c:pt idx="1">
                  <c:v>vrlo dobar</c:v>
                </c:pt>
                <c:pt idx="2">
                  <c:v>dobar</c:v>
                </c:pt>
                <c:pt idx="3">
                  <c:v>dovoljan</c:v>
                </c:pt>
                <c:pt idx="4">
                  <c:v>nedovoljan</c:v>
                </c:pt>
              </c:strCache>
            </c:strRef>
          </c:cat>
          <c:val>
            <c:numRef>
              <c:f>Sheet1!$R$44:$R$48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195B-47BD-A258-7EAEC1DD60B4}"/>
            </c:ext>
          </c:extLst>
        </c:ser>
        <c:ser>
          <c:idx val="2"/>
          <c:order val="2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Sheet1!$O$44:$O$48</c:f>
              <c:strCache>
                <c:ptCount val="5"/>
                <c:pt idx="0">
                  <c:v>odličan</c:v>
                </c:pt>
                <c:pt idx="1">
                  <c:v>vrlo dobar</c:v>
                </c:pt>
                <c:pt idx="2">
                  <c:v>dobar</c:v>
                </c:pt>
                <c:pt idx="3">
                  <c:v>dovoljan</c:v>
                </c:pt>
                <c:pt idx="4">
                  <c:v>nedovoljan</c:v>
                </c:pt>
              </c:strCache>
            </c:strRef>
          </c:cat>
          <c:val>
            <c:numRef>
              <c:f>Sheet1!$S$44:$S$48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5B-47BD-A258-7EAEC1DD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68293888"/>
        <c:axId val="144569984"/>
        <c:axId val="0"/>
      </c:bar3DChart>
      <c:catAx>
        <c:axId val="1682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569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569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8293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37</xdr:row>
      <xdr:rowOff>1</xdr:rowOff>
    </xdr:from>
    <xdr:to>
      <xdr:col>9</xdr:col>
      <xdr:colOff>142875</xdr:colOff>
      <xdr:row>48</xdr:row>
      <xdr:rowOff>114301</xdr:rowOff>
    </xdr:to>
    <xdr:graphicFrame macro="">
      <xdr:nvGraphicFramePr>
        <xdr:cNvPr id="113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76200</xdr:colOff>
      <xdr:row>61</xdr:row>
      <xdr:rowOff>85725</xdr:rowOff>
    </xdr:from>
    <xdr:to>
      <xdr:col>22</xdr:col>
      <xdr:colOff>676275</xdr:colOff>
      <xdr:row>61</xdr:row>
      <xdr:rowOff>85725</xdr:rowOff>
    </xdr:to>
    <xdr:sp macro="" textlink="">
      <xdr:nvSpPr>
        <xdr:cNvPr id="1132" name="Line 33"/>
        <xdr:cNvSpPr>
          <a:spLocks noChangeShapeType="1"/>
        </xdr:cNvSpPr>
      </xdr:nvSpPr>
      <xdr:spPr bwMode="auto">
        <a:xfrm flipH="1">
          <a:off x="7162800" y="1331595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0</xdr:colOff>
      <xdr:row>60</xdr:row>
      <xdr:rowOff>133350</xdr:rowOff>
    </xdr:from>
    <xdr:to>
      <xdr:col>29</xdr:col>
      <xdr:colOff>0</xdr:colOff>
      <xdr:row>63</xdr:row>
      <xdr:rowOff>28575</xdr:rowOff>
    </xdr:to>
    <xdr:sp macro="" textlink="">
      <xdr:nvSpPr>
        <xdr:cNvPr id="1133" name="Rectangle 34"/>
        <xdr:cNvSpPr>
          <a:spLocks noChangeArrowheads="1"/>
        </xdr:cNvSpPr>
      </xdr:nvSpPr>
      <xdr:spPr bwMode="auto">
        <a:xfrm>
          <a:off x="7762875" y="13115925"/>
          <a:ext cx="1838325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46</xdr:row>
      <xdr:rowOff>0</xdr:rowOff>
    </xdr:from>
    <xdr:to>
      <xdr:col>22</xdr:col>
      <xdr:colOff>133350</xdr:colOff>
      <xdr:row>46</xdr:row>
      <xdr:rowOff>0</xdr:rowOff>
    </xdr:to>
    <xdr:sp macro="" textlink="">
      <xdr:nvSpPr>
        <xdr:cNvPr id="1134" name="Line 42"/>
        <xdr:cNvSpPr>
          <a:spLocks noChangeShapeType="1"/>
        </xdr:cNvSpPr>
      </xdr:nvSpPr>
      <xdr:spPr bwMode="auto">
        <a:xfrm>
          <a:off x="5172075" y="9715500"/>
          <a:ext cx="204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22</xdr:col>
      <xdr:colOff>133350</xdr:colOff>
      <xdr:row>47</xdr:row>
      <xdr:rowOff>0</xdr:rowOff>
    </xdr:to>
    <xdr:sp macro="" textlink="">
      <xdr:nvSpPr>
        <xdr:cNvPr id="1135" name="Line 43"/>
        <xdr:cNvSpPr>
          <a:spLocks noChangeShapeType="1"/>
        </xdr:cNvSpPr>
      </xdr:nvSpPr>
      <xdr:spPr bwMode="auto">
        <a:xfrm>
          <a:off x="5172075" y="9915525"/>
          <a:ext cx="204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48</xdr:row>
      <xdr:rowOff>0</xdr:rowOff>
    </xdr:from>
    <xdr:to>
      <xdr:col>22</xdr:col>
      <xdr:colOff>133350</xdr:colOff>
      <xdr:row>48</xdr:row>
      <xdr:rowOff>0</xdr:rowOff>
    </xdr:to>
    <xdr:sp macro="" textlink="">
      <xdr:nvSpPr>
        <xdr:cNvPr id="1136" name="Line 44"/>
        <xdr:cNvSpPr>
          <a:spLocks noChangeShapeType="1"/>
        </xdr:cNvSpPr>
      </xdr:nvSpPr>
      <xdr:spPr bwMode="auto">
        <a:xfrm>
          <a:off x="5172075" y="10115550"/>
          <a:ext cx="204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44</xdr:row>
      <xdr:rowOff>0</xdr:rowOff>
    </xdr:from>
    <xdr:to>
      <xdr:col>22</xdr:col>
      <xdr:colOff>133350</xdr:colOff>
      <xdr:row>44</xdr:row>
      <xdr:rowOff>0</xdr:rowOff>
    </xdr:to>
    <xdr:sp macro="" textlink="">
      <xdr:nvSpPr>
        <xdr:cNvPr id="1137" name="Line 45"/>
        <xdr:cNvSpPr>
          <a:spLocks noChangeShapeType="1"/>
        </xdr:cNvSpPr>
      </xdr:nvSpPr>
      <xdr:spPr bwMode="auto">
        <a:xfrm>
          <a:off x="5172075" y="9315450"/>
          <a:ext cx="204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45</xdr:row>
      <xdr:rowOff>0</xdr:rowOff>
    </xdr:from>
    <xdr:to>
      <xdr:col>22</xdr:col>
      <xdr:colOff>133350</xdr:colOff>
      <xdr:row>45</xdr:row>
      <xdr:rowOff>0</xdr:rowOff>
    </xdr:to>
    <xdr:sp macro="" textlink="">
      <xdr:nvSpPr>
        <xdr:cNvPr id="1138" name="Line 46"/>
        <xdr:cNvSpPr>
          <a:spLocks noChangeShapeType="1"/>
        </xdr:cNvSpPr>
      </xdr:nvSpPr>
      <xdr:spPr bwMode="auto">
        <a:xfrm>
          <a:off x="5172075" y="9515475"/>
          <a:ext cx="204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43</xdr:row>
      <xdr:rowOff>0</xdr:rowOff>
    </xdr:from>
    <xdr:to>
      <xdr:col>18</xdr:col>
      <xdr:colOff>0</xdr:colOff>
      <xdr:row>49</xdr:row>
      <xdr:rowOff>0</xdr:rowOff>
    </xdr:to>
    <xdr:sp macro="" textlink="">
      <xdr:nvSpPr>
        <xdr:cNvPr id="1139" name="Line 47"/>
        <xdr:cNvSpPr>
          <a:spLocks noChangeShapeType="1"/>
        </xdr:cNvSpPr>
      </xdr:nvSpPr>
      <xdr:spPr bwMode="auto">
        <a:xfrm>
          <a:off x="6315075" y="9115425"/>
          <a:ext cx="0" cy="1209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49</xdr:row>
      <xdr:rowOff>0</xdr:rowOff>
    </xdr:to>
    <xdr:sp macro="" textlink="">
      <xdr:nvSpPr>
        <xdr:cNvPr id="1140" name="Line 49"/>
        <xdr:cNvSpPr>
          <a:spLocks noChangeShapeType="1"/>
        </xdr:cNvSpPr>
      </xdr:nvSpPr>
      <xdr:spPr bwMode="auto">
        <a:xfrm>
          <a:off x="6686550" y="9115425"/>
          <a:ext cx="0" cy="1209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38101</xdr:colOff>
      <xdr:row>0</xdr:row>
      <xdr:rowOff>57151</xdr:rowOff>
    </xdr:from>
    <xdr:to>
      <xdr:col>22</xdr:col>
      <xdr:colOff>742951</xdr:colOff>
      <xdr:row>3</xdr:row>
      <xdr:rowOff>95251</xdr:rowOff>
    </xdr:to>
    <xdr:pic>
      <xdr:nvPicPr>
        <xdr:cNvPr id="14" name="Picture 153" descr="igk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1" y="57151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Solstice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7"/>
  <sheetViews>
    <sheetView tabSelected="1" topLeftCell="A62" zoomScaleNormal="100" workbookViewId="0">
      <selection activeCell="W95" sqref="W95"/>
    </sheetView>
  </sheetViews>
  <sheetFormatPr defaultRowHeight="12.75" x14ac:dyDescent="0.2"/>
  <cols>
    <col min="1" max="1" width="4.85546875" customWidth="1"/>
    <col min="2" max="2" width="13.5703125" customWidth="1"/>
    <col min="3" max="3" width="11.85546875" customWidth="1"/>
    <col min="4" max="4" width="5.42578125" customWidth="1"/>
    <col min="5" max="6" width="4.28515625" customWidth="1"/>
    <col min="7" max="7" width="5.5703125" customWidth="1"/>
    <col min="8" max="8" width="5.140625" customWidth="1"/>
    <col min="9" max="9" width="5.28515625" customWidth="1"/>
    <col min="10" max="12" width="4.28515625" customWidth="1"/>
    <col min="13" max="13" width="4.42578125" customWidth="1"/>
    <col min="14" max="18" width="4.28515625" customWidth="1"/>
    <col min="19" max="19" width="5.5703125" customWidth="1"/>
    <col min="20" max="20" width="8.140625" customWidth="1"/>
    <col min="21" max="21" width="5.7109375" hidden="1" customWidth="1"/>
    <col min="22" max="22" width="3.7109375" hidden="1" customWidth="1"/>
    <col min="23" max="23" width="12" customWidth="1"/>
    <col min="24" max="24" width="4.7109375" customWidth="1"/>
    <col min="25" max="25" width="0.140625" hidden="1" customWidth="1"/>
    <col min="26" max="26" width="5" customWidth="1"/>
    <col min="27" max="27" width="6.140625" customWidth="1"/>
    <col min="28" max="28" width="6.7109375" customWidth="1"/>
    <col min="29" max="29" width="6.140625" customWidth="1"/>
  </cols>
  <sheetData>
    <row r="1" spans="1:29" ht="19.5" customHeight="1" x14ac:dyDescent="0.2">
      <c r="A1" s="334" t="s">
        <v>85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</row>
    <row r="2" spans="1:29" ht="9.75" customHeight="1" x14ac:dyDescent="0.2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</row>
    <row r="3" spans="1:29" ht="23.25" customHeight="1" thickBot="1" x14ac:dyDescent="0.45">
      <c r="A3" s="334" t="s">
        <v>79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</row>
    <row r="4" spans="1:29" ht="18" customHeight="1" thickBot="1" x14ac:dyDescent="0.35">
      <c r="A4" s="336" t="s">
        <v>83</v>
      </c>
      <c r="B4" s="336"/>
      <c r="C4" s="336"/>
      <c r="D4" s="336"/>
      <c r="E4" s="336"/>
      <c r="F4" s="336"/>
      <c r="G4" s="336"/>
      <c r="H4" s="336"/>
      <c r="I4" s="336"/>
      <c r="J4" s="336"/>
      <c r="K4" s="15"/>
      <c r="L4" s="15"/>
      <c r="M4" s="15"/>
      <c r="N4" s="15"/>
      <c r="O4" s="15"/>
      <c r="P4" s="15"/>
      <c r="Q4" s="113"/>
      <c r="R4" s="15"/>
      <c r="S4" s="15"/>
      <c r="T4" s="11"/>
      <c r="U4" s="8" t="s">
        <v>0</v>
      </c>
      <c r="V4" s="8"/>
      <c r="W4" s="17"/>
      <c r="X4" s="11"/>
      <c r="Y4" s="11"/>
      <c r="Z4" s="209"/>
      <c r="AA4" s="210" t="s">
        <v>80</v>
      </c>
      <c r="AB4" s="211"/>
      <c r="AC4" s="212"/>
    </row>
    <row r="5" spans="1:29" ht="15" customHeight="1" thickBot="1" x14ac:dyDescent="0.3">
      <c r="A5" s="129" t="s">
        <v>1</v>
      </c>
      <c r="B5" s="128" t="s">
        <v>2</v>
      </c>
      <c r="C5" s="92" t="s">
        <v>3</v>
      </c>
      <c r="D5" s="90" t="s">
        <v>47</v>
      </c>
      <c r="E5" s="88" t="s">
        <v>46</v>
      </c>
      <c r="F5" s="88" t="s">
        <v>45</v>
      </c>
      <c r="G5" s="91" t="s">
        <v>48</v>
      </c>
      <c r="H5" s="88" t="s">
        <v>4</v>
      </c>
      <c r="I5" s="88" t="s">
        <v>64</v>
      </c>
      <c r="J5" s="91" t="s">
        <v>65</v>
      </c>
      <c r="K5" s="91" t="s">
        <v>66</v>
      </c>
      <c r="L5" s="91" t="s">
        <v>5</v>
      </c>
      <c r="M5" s="88" t="s">
        <v>31</v>
      </c>
      <c r="N5" s="91" t="s">
        <v>49</v>
      </c>
      <c r="O5" s="88" t="s">
        <v>6</v>
      </c>
      <c r="P5" s="91" t="s">
        <v>50</v>
      </c>
      <c r="Q5" s="88" t="s">
        <v>7</v>
      </c>
      <c r="R5" s="88" t="s">
        <v>76</v>
      </c>
      <c r="S5" s="102" t="s">
        <v>51</v>
      </c>
      <c r="T5" s="191" t="s">
        <v>8</v>
      </c>
      <c r="U5" s="91" t="s">
        <v>0</v>
      </c>
      <c r="V5" s="103"/>
      <c r="W5" s="127" t="s">
        <v>9</v>
      </c>
      <c r="X5" s="126"/>
      <c r="Y5" s="11"/>
      <c r="Z5" s="209"/>
      <c r="AA5" s="215"/>
      <c r="AB5" s="216"/>
      <c r="AC5" s="217"/>
    </row>
    <row r="6" spans="1:29" ht="14.25" customHeight="1" x14ac:dyDescent="0.25">
      <c r="A6" s="98">
        <v>1</v>
      </c>
      <c r="B6" s="306"/>
      <c r="C6" s="346"/>
      <c r="D6" s="164"/>
      <c r="E6" s="164"/>
      <c r="F6" s="164"/>
      <c r="G6" s="164"/>
      <c r="H6" s="164"/>
      <c r="I6" s="218"/>
      <c r="J6" s="218"/>
      <c r="K6" s="219"/>
      <c r="L6" s="219"/>
      <c r="M6" s="219"/>
      <c r="N6" s="219"/>
      <c r="O6" s="169"/>
      <c r="P6" s="169"/>
      <c r="Q6" s="218"/>
      <c r="R6" s="219"/>
      <c r="S6" s="213"/>
      <c r="T6" s="60" t="e">
        <f t="shared" ref="T6:T29" si="0">SUM(D6:S6)/COUNT(D6:S6)</f>
        <v>#DIV/0!</v>
      </c>
      <c r="U6" s="58"/>
      <c r="V6" s="37"/>
      <c r="W6" s="25" t="e">
        <f t="shared" ref="W6:W14" si="1">IF(Z6&gt;0,"nedovoljan",IF(T6&gt;4.49,"odličan",IF(T6&gt;3.49,"vrlo dobar",IF(T6&gt;2.49,"dobar",IF(T6&lt;2.5,"dovoljan",)))))</f>
        <v>#DIV/0!</v>
      </c>
      <c r="X6" s="214" t="e">
        <f t="shared" ref="X6:X14" si="2">IF(Z6&gt;0,"1",IF(T6&gt;4.49,"5",IF(T6&gt;3.49,"4",IF(T6&gt;2.49,"3",IF(T6&lt;2.5,"2",)))))</f>
        <v>#DIV/0!</v>
      </c>
      <c r="Y6" s="62"/>
      <c r="Z6" s="190">
        <f t="shared" ref="Z6:Z29" si="3">COUNTIF(D6:S6,1)</f>
        <v>0</v>
      </c>
      <c r="AA6" s="178">
        <f t="shared" ref="AA6:AA29" si="4">SUM(AB6:AC6)</f>
        <v>0</v>
      </c>
      <c r="AB6" s="183"/>
      <c r="AC6" s="184"/>
    </row>
    <row r="7" spans="1:29" ht="12.75" customHeight="1" x14ac:dyDescent="0.25">
      <c r="A7" s="99">
        <v>2</v>
      </c>
      <c r="B7" s="265"/>
      <c r="C7" s="267"/>
      <c r="D7" s="166"/>
      <c r="E7" s="166"/>
      <c r="F7" s="166"/>
      <c r="G7" s="166"/>
      <c r="H7" s="166"/>
      <c r="I7" s="220"/>
      <c r="J7" s="220"/>
      <c r="K7" s="220"/>
      <c r="L7" s="220"/>
      <c r="M7" s="220"/>
      <c r="N7" s="220"/>
      <c r="O7" s="166"/>
      <c r="P7" s="166"/>
      <c r="Q7" s="220"/>
      <c r="R7" s="220"/>
      <c r="S7" s="167"/>
      <c r="T7" s="29" t="e">
        <f t="shared" si="0"/>
        <v>#DIV/0!</v>
      </c>
      <c r="U7" s="58"/>
      <c r="V7" s="37"/>
      <c r="W7" s="25" t="e">
        <f t="shared" si="1"/>
        <v>#DIV/0!</v>
      </c>
      <c r="X7" s="61" t="e">
        <f t="shared" si="2"/>
        <v>#DIV/0!</v>
      </c>
      <c r="Y7" s="62"/>
      <c r="Z7" s="174">
        <f t="shared" si="3"/>
        <v>0</v>
      </c>
      <c r="AA7" s="178">
        <f t="shared" si="4"/>
        <v>0</v>
      </c>
      <c r="AB7" s="183"/>
      <c r="AC7" s="184"/>
    </row>
    <row r="8" spans="1:29" ht="15" customHeight="1" x14ac:dyDescent="0.25">
      <c r="A8" s="99">
        <v>3</v>
      </c>
      <c r="B8" s="265"/>
      <c r="C8" s="267"/>
      <c r="D8" s="166"/>
      <c r="E8" s="166"/>
      <c r="F8" s="166"/>
      <c r="G8" s="166"/>
      <c r="H8" s="166"/>
      <c r="I8" s="220"/>
      <c r="J8" s="220"/>
      <c r="K8" s="220"/>
      <c r="L8" s="220"/>
      <c r="M8" s="220"/>
      <c r="N8" s="220"/>
      <c r="O8" s="166"/>
      <c r="P8" s="166"/>
      <c r="Q8" s="220"/>
      <c r="R8" s="220"/>
      <c r="S8" s="167"/>
      <c r="T8" s="29" t="e">
        <f t="shared" si="0"/>
        <v>#DIV/0!</v>
      </c>
      <c r="U8" s="58"/>
      <c r="V8" s="37"/>
      <c r="W8" s="25" t="e">
        <f t="shared" si="1"/>
        <v>#DIV/0!</v>
      </c>
      <c r="X8" s="61" t="e">
        <f t="shared" si="2"/>
        <v>#DIV/0!</v>
      </c>
      <c r="Y8" s="62"/>
      <c r="Z8" s="174">
        <f t="shared" si="3"/>
        <v>0</v>
      </c>
      <c r="AA8" s="178">
        <f t="shared" si="4"/>
        <v>0</v>
      </c>
      <c r="AB8" s="183"/>
      <c r="AC8" s="184"/>
    </row>
    <row r="9" spans="1:29" ht="14.25" customHeight="1" x14ac:dyDescent="0.25">
      <c r="A9" s="99">
        <v>4</v>
      </c>
      <c r="B9" s="265"/>
      <c r="C9" s="267"/>
      <c r="D9" s="166"/>
      <c r="E9" s="166"/>
      <c r="F9" s="166"/>
      <c r="G9" s="166"/>
      <c r="H9" s="166"/>
      <c r="I9" s="220"/>
      <c r="J9" s="220"/>
      <c r="K9" s="220"/>
      <c r="L9" s="220"/>
      <c r="M9" s="220"/>
      <c r="N9" s="220"/>
      <c r="O9" s="166"/>
      <c r="P9" s="166"/>
      <c r="Q9" s="220"/>
      <c r="R9" s="220"/>
      <c r="S9" s="167"/>
      <c r="T9" s="29" t="e">
        <f t="shared" si="0"/>
        <v>#DIV/0!</v>
      </c>
      <c r="U9" s="58"/>
      <c r="V9" s="37"/>
      <c r="W9" s="25" t="e">
        <f t="shared" si="1"/>
        <v>#DIV/0!</v>
      </c>
      <c r="X9" s="61" t="e">
        <f t="shared" si="2"/>
        <v>#DIV/0!</v>
      </c>
      <c r="Y9" s="62"/>
      <c r="Z9" s="174">
        <f t="shared" si="3"/>
        <v>0</v>
      </c>
      <c r="AA9" s="178">
        <f t="shared" si="4"/>
        <v>0</v>
      </c>
      <c r="AB9" s="183"/>
      <c r="AC9" s="207"/>
    </row>
    <row r="10" spans="1:29" ht="15" customHeight="1" thickBot="1" x14ac:dyDescent="0.3">
      <c r="A10" s="100">
        <v>5</v>
      </c>
      <c r="B10" s="329"/>
      <c r="C10" s="330"/>
      <c r="D10" s="168"/>
      <c r="E10" s="168"/>
      <c r="F10" s="168"/>
      <c r="G10" s="168"/>
      <c r="H10" s="168"/>
      <c r="I10" s="221"/>
      <c r="J10" s="221"/>
      <c r="K10" s="221"/>
      <c r="L10" s="221"/>
      <c r="M10" s="221"/>
      <c r="N10" s="221"/>
      <c r="O10" s="168"/>
      <c r="P10" s="168"/>
      <c r="Q10" s="221"/>
      <c r="R10" s="221"/>
      <c r="S10" s="172"/>
      <c r="T10" s="30" t="e">
        <f t="shared" si="0"/>
        <v>#DIV/0!</v>
      </c>
      <c r="U10" s="52"/>
      <c r="V10" s="56"/>
      <c r="W10" s="57" t="e">
        <f t="shared" si="1"/>
        <v>#DIV/0!</v>
      </c>
      <c r="X10" s="63" t="e">
        <f t="shared" si="2"/>
        <v>#DIV/0!</v>
      </c>
      <c r="Y10" s="64"/>
      <c r="Z10" s="189">
        <f t="shared" si="3"/>
        <v>0</v>
      </c>
      <c r="AA10" s="179">
        <f t="shared" si="4"/>
        <v>0</v>
      </c>
      <c r="AB10" s="185"/>
      <c r="AC10" s="208"/>
    </row>
    <row r="11" spans="1:29" ht="15" customHeight="1" x14ac:dyDescent="0.25">
      <c r="A11" s="101">
        <v>6</v>
      </c>
      <c r="B11" s="306"/>
      <c r="C11" s="307"/>
      <c r="D11" s="169"/>
      <c r="E11" s="164"/>
      <c r="F11" s="164"/>
      <c r="G11" s="164"/>
      <c r="H11" s="170"/>
      <c r="I11" s="218"/>
      <c r="J11" s="218"/>
      <c r="K11" s="218"/>
      <c r="L11" s="218"/>
      <c r="M11" s="218"/>
      <c r="N11" s="218"/>
      <c r="O11" s="164"/>
      <c r="P11" s="164"/>
      <c r="Q11" s="218"/>
      <c r="R11" s="218"/>
      <c r="S11" s="165"/>
      <c r="T11" s="55" t="e">
        <f t="shared" si="0"/>
        <v>#DIV/0!</v>
      </c>
      <c r="U11" s="59"/>
      <c r="V11" s="37"/>
      <c r="W11" s="25" t="e">
        <f t="shared" si="1"/>
        <v>#DIV/0!</v>
      </c>
      <c r="X11" s="61" t="e">
        <f t="shared" si="2"/>
        <v>#DIV/0!</v>
      </c>
      <c r="Y11" s="62"/>
      <c r="Z11" s="190">
        <f t="shared" si="3"/>
        <v>0</v>
      </c>
      <c r="AA11" s="178">
        <f t="shared" si="4"/>
        <v>0</v>
      </c>
      <c r="AB11" s="186"/>
      <c r="AC11" s="187"/>
    </row>
    <row r="12" spans="1:29" ht="13.5" customHeight="1" x14ac:dyDescent="0.25">
      <c r="A12" s="99">
        <v>7</v>
      </c>
      <c r="B12" s="265"/>
      <c r="C12" s="266"/>
      <c r="D12" s="166"/>
      <c r="E12" s="166"/>
      <c r="F12" s="166"/>
      <c r="G12" s="166"/>
      <c r="H12" s="166"/>
      <c r="I12" s="220"/>
      <c r="J12" s="220"/>
      <c r="K12" s="220"/>
      <c r="L12" s="220"/>
      <c r="M12" s="220"/>
      <c r="N12" s="220"/>
      <c r="O12" s="166"/>
      <c r="P12" s="166"/>
      <c r="Q12" s="220"/>
      <c r="R12" s="220"/>
      <c r="S12" s="171"/>
      <c r="T12" s="29" t="e">
        <f t="shared" si="0"/>
        <v>#DIV/0!</v>
      </c>
      <c r="U12" s="58"/>
      <c r="V12" s="37"/>
      <c r="W12" s="25" t="e">
        <f t="shared" si="1"/>
        <v>#DIV/0!</v>
      </c>
      <c r="X12" s="61" t="e">
        <f t="shared" si="2"/>
        <v>#DIV/0!</v>
      </c>
      <c r="Y12" s="62"/>
      <c r="Z12" s="174">
        <f t="shared" si="3"/>
        <v>0</v>
      </c>
      <c r="AA12" s="178">
        <f t="shared" si="4"/>
        <v>0</v>
      </c>
      <c r="AB12" s="183"/>
      <c r="AC12" s="184"/>
    </row>
    <row r="13" spans="1:29" ht="15" customHeight="1" x14ac:dyDescent="0.25">
      <c r="A13" s="99">
        <v>8</v>
      </c>
      <c r="B13" s="265"/>
      <c r="C13" s="266"/>
      <c r="D13" s="166"/>
      <c r="E13" s="166"/>
      <c r="F13" s="166"/>
      <c r="G13" s="166"/>
      <c r="H13" s="166"/>
      <c r="I13" s="220"/>
      <c r="J13" s="220"/>
      <c r="K13" s="220"/>
      <c r="L13" s="220"/>
      <c r="M13" s="220"/>
      <c r="N13" s="220"/>
      <c r="O13" s="166"/>
      <c r="P13" s="166"/>
      <c r="Q13" s="220"/>
      <c r="R13" s="220"/>
      <c r="S13" s="167"/>
      <c r="T13" s="29" t="e">
        <f t="shared" si="0"/>
        <v>#DIV/0!</v>
      </c>
      <c r="U13" s="58"/>
      <c r="V13" s="37"/>
      <c r="W13" s="25" t="e">
        <f t="shared" si="1"/>
        <v>#DIV/0!</v>
      </c>
      <c r="X13" s="61" t="e">
        <f t="shared" si="2"/>
        <v>#DIV/0!</v>
      </c>
      <c r="Y13" s="62"/>
      <c r="Z13" s="174">
        <f t="shared" si="3"/>
        <v>0</v>
      </c>
      <c r="AA13" s="178">
        <f t="shared" si="4"/>
        <v>0</v>
      </c>
      <c r="AB13" s="183"/>
      <c r="AC13" s="184"/>
    </row>
    <row r="14" spans="1:29" ht="13.5" customHeight="1" x14ac:dyDescent="0.25">
      <c r="A14" s="99">
        <v>9</v>
      </c>
      <c r="B14" s="265"/>
      <c r="C14" s="266"/>
      <c r="D14" s="166"/>
      <c r="E14" s="166"/>
      <c r="F14" s="166"/>
      <c r="G14" s="166"/>
      <c r="H14" s="166"/>
      <c r="I14" s="220"/>
      <c r="J14" s="220"/>
      <c r="K14" s="220"/>
      <c r="L14" s="220"/>
      <c r="M14" s="220"/>
      <c r="N14" s="220"/>
      <c r="O14" s="166"/>
      <c r="P14" s="166"/>
      <c r="Q14" s="220"/>
      <c r="R14" s="220"/>
      <c r="S14" s="167"/>
      <c r="T14" s="29" t="e">
        <f t="shared" si="0"/>
        <v>#DIV/0!</v>
      </c>
      <c r="U14" s="58"/>
      <c r="V14" s="48"/>
      <c r="W14" s="49" t="e">
        <f t="shared" si="1"/>
        <v>#DIV/0!</v>
      </c>
      <c r="X14" s="65" t="e">
        <f t="shared" si="2"/>
        <v>#DIV/0!</v>
      </c>
      <c r="Y14" s="66"/>
      <c r="Z14" s="174">
        <f t="shared" si="3"/>
        <v>0</v>
      </c>
      <c r="AA14" s="180">
        <f t="shared" si="4"/>
        <v>0</v>
      </c>
      <c r="AB14" s="183"/>
      <c r="AC14" s="184"/>
    </row>
    <row r="15" spans="1:29" ht="15.75" customHeight="1" thickBot="1" x14ac:dyDescent="0.3">
      <c r="A15" s="100">
        <v>10</v>
      </c>
      <c r="B15" s="314"/>
      <c r="C15" s="315"/>
      <c r="D15" s="168"/>
      <c r="E15" s="168"/>
      <c r="F15" s="168"/>
      <c r="G15" s="168"/>
      <c r="H15" s="168"/>
      <c r="I15" s="221"/>
      <c r="J15" s="221"/>
      <c r="K15" s="221"/>
      <c r="L15" s="221"/>
      <c r="M15" s="221"/>
      <c r="N15" s="221"/>
      <c r="O15" s="168"/>
      <c r="P15" s="168"/>
      <c r="Q15" s="221"/>
      <c r="R15" s="221"/>
      <c r="S15" s="172"/>
      <c r="T15" s="192" t="e">
        <f t="shared" si="0"/>
        <v>#DIV/0!</v>
      </c>
      <c r="U15" s="52"/>
      <c r="V15" s="56"/>
      <c r="W15" s="57" t="e">
        <f t="shared" ref="W15:W24" si="5">IF(Z15&gt;0,"nedovoljan",IF(T15&gt;4.49,"odličan",IF(T15&gt;3.49,"vrlo dobar",IF(T15&gt;2.49,"dobar",IF(T15&lt;2.5,"dovoljan",)))))</f>
        <v>#DIV/0!</v>
      </c>
      <c r="X15" s="63" t="e">
        <f t="shared" ref="X15:X24" si="6">IF(Z15&gt;0,"1",IF(T15&gt;4.49,"5",IF(T15&gt;3.49,"4",IF(T15&gt;2.49,"3",IF(T15&lt;2.5,"2",)))))</f>
        <v>#DIV/0!</v>
      </c>
      <c r="Y15" s="64"/>
      <c r="Z15" s="175">
        <f t="shared" si="3"/>
        <v>0</v>
      </c>
      <c r="AA15" s="179">
        <f t="shared" si="4"/>
        <v>0</v>
      </c>
      <c r="AB15" s="185"/>
      <c r="AC15" s="188"/>
    </row>
    <row r="16" spans="1:29" ht="15" customHeight="1" x14ac:dyDescent="0.25">
      <c r="A16" s="101">
        <v>11</v>
      </c>
      <c r="B16" s="312"/>
      <c r="C16" s="313"/>
      <c r="D16" s="164"/>
      <c r="E16" s="164"/>
      <c r="F16" s="164"/>
      <c r="G16" s="164"/>
      <c r="H16" s="164"/>
      <c r="I16" s="218"/>
      <c r="J16" s="218"/>
      <c r="K16" s="218"/>
      <c r="L16" s="218"/>
      <c r="M16" s="218"/>
      <c r="N16" s="218"/>
      <c r="O16" s="164"/>
      <c r="P16" s="164"/>
      <c r="Q16" s="218"/>
      <c r="R16" s="218"/>
      <c r="S16" s="165"/>
      <c r="T16" s="60" t="e">
        <f t="shared" si="0"/>
        <v>#DIV/0!</v>
      </c>
      <c r="U16" s="59"/>
      <c r="V16" s="37"/>
      <c r="W16" s="25" t="e">
        <f t="shared" si="5"/>
        <v>#DIV/0!</v>
      </c>
      <c r="X16" s="61" t="e">
        <f t="shared" si="6"/>
        <v>#DIV/0!</v>
      </c>
      <c r="Y16" s="62"/>
      <c r="Z16" s="176">
        <f t="shared" si="3"/>
        <v>0</v>
      </c>
      <c r="AA16" s="178">
        <f t="shared" si="4"/>
        <v>0</v>
      </c>
      <c r="AB16" s="186"/>
      <c r="AC16" s="187"/>
    </row>
    <row r="17" spans="1:32" ht="15" customHeight="1" x14ac:dyDescent="0.25">
      <c r="A17" s="99">
        <v>12</v>
      </c>
      <c r="B17" s="265"/>
      <c r="C17" s="267"/>
      <c r="D17" s="166"/>
      <c r="E17" s="166"/>
      <c r="F17" s="166"/>
      <c r="G17" s="166"/>
      <c r="H17" s="166"/>
      <c r="I17" s="220"/>
      <c r="J17" s="220"/>
      <c r="K17" s="220"/>
      <c r="L17" s="220"/>
      <c r="M17" s="220"/>
      <c r="N17" s="220"/>
      <c r="O17" s="166"/>
      <c r="P17" s="166"/>
      <c r="Q17" s="220"/>
      <c r="R17" s="220"/>
      <c r="S17" s="167"/>
      <c r="T17" s="29" t="e">
        <f t="shared" si="0"/>
        <v>#DIV/0!</v>
      </c>
      <c r="U17" s="58"/>
      <c r="V17" s="37"/>
      <c r="W17" s="25" t="e">
        <f t="shared" si="5"/>
        <v>#DIV/0!</v>
      </c>
      <c r="X17" s="61" t="e">
        <f t="shared" si="6"/>
        <v>#DIV/0!</v>
      </c>
      <c r="Y17" s="62"/>
      <c r="Z17" s="174">
        <f t="shared" si="3"/>
        <v>0</v>
      </c>
      <c r="AA17" s="178">
        <f t="shared" si="4"/>
        <v>0</v>
      </c>
      <c r="AB17" s="183"/>
      <c r="AC17" s="184"/>
    </row>
    <row r="18" spans="1:32" ht="15.75" customHeight="1" x14ac:dyDescent="0.25">
      <c r="A18" s="99">
        <v>13</v>
      </c>
      <c r="B18" s="265"/>
      <c r="C18" s="267"/>
      <c r="D18" s="166"/>
      <c r="E18" s="166"/>
      <c r="F18" s="166"/>
      <c r="G18" s="166"/>
      <c r="H18" s="166"/>
      <c r="I18" s="220"/>
      <c r="J18" s="220"/>
      <c r="K18" s="220"/>
      <c r="L18" s="220"/>
      <c r="M18" s="220"/>
      <c r="N18" s="220"/>
      <c r="O18" s="166"/>
      <c r="P18" s="166"/>
      <c r="Q18" s="220"/>
      <c r="R18" s="220"/>
      <c r="S18" s="167"/>
      <c r="T18" s="29" t="e">
        <f t="shared" si="0"/>
        <v>#DIV/0!</v>
      </c>
      <c r="U18" s="58"/>
      <c r="V18" s="37"/>
      <c r="W18" s="25" t="e">
        <f t="shared" si="5"/>
        <v>#DIV/0!</v>
      </c>
      <c r="X18" s="61" t="e">
        <f t="shared" si="6"/>
        <v>#DIV/0!</v>
      </c>
      <c r="Y18" s="62"/>
      <c r="Z18" s="174">
        <f t="shared" si="3"/>
        <v>0</v>
      </c>
      <c r="AA18" s="178">
        <f t="shared" si="4"/>
        <v>0</v>
      </c>
      <c r="AB18" s="183"/>
      <c r="AC18" s="184"/>
    </row>
    <row r="19" spans="1:32" ht="15" customHeight="1" x14ac:dyDescent="0.25">
      <c r="A19" s="99">
        <v>14</v>
      </c>
      <c r="B19" s="265"/>
      <c r="C19" s="267"/>
      <c r="D19" s="166"/>
      <c r="E19" s="166"/>
      <c r="F19" s="166"/>
      <c r="G19" s="166"/>
      <c r="H19" s="166"/>
      <c r="I19" s="220"/>
      <c r="J19" s="220"/>
      <c r="K19" s="220"/>
      <c r="L19" s="220"/>
      <c r="M19" s="220"/>
      <c r="N19" s="220"/>
      <c r="O19" s="166"/>
      <c r="P19" s="166"/>
      <c r="Q19" s="220"/>
      <c r="R19" s="220"/>
      <c r="S19" s="167"/>
      <c r="T19" s="29" t="e">
        <f t="shared" si="0"/>
        <v>#DIV/0!</v>
      </c>
      <c r="U19" s="58"/>
      <c r="V19" s="48"/>
      <c r="W19" s="49" t="e">
        <f t="shared" si="5"/>
        <v>#DIV/0!</v>
      </c>
      <c r="X19" s="65" t="e">
        <f t="shared" si="6"/>
        <v>#DIV/0!</v>
      </c>
      <c r="Y19" s="66"/>
      <c r="Z19" s="174">
        <f t="shared" si="3"/>
        <v>0</v>
      </c>
      <c r="AA19" s="180">
        <f t="shared" si="4"/>
        <v>0</v>
      </c>
      <c r="AB19" s="183"/>
      <c r="AC19" s="184"/>
    </row>
    <row r="20" spans="1:32" ht="15" customHeight="1" thickBot="1" x14ac:dyDescent="0.3">
      <c r="A20" s="100">
        <v>15</v>
      </c>
      <c r="B20" s="329"/>
      <c r="C20" s="330"/>
      <c r="D20" s="168"/>
      <c r="E20" s="168"/>
      <c r="F20" s="168"/>
      <c r="G20" s="168"/>
      <c r="H20" s="168"/>
      <c r="I20" s="221"/>
      <c r="J20" s="221"/>
      <c r="K20" s="221"/>
      <c r="L20" s="221"/>
      <c r="M20" s="221"/>
      <c r="N20" s="221"/>
      <c r="O20" s="168"/>
      <c r="P20" s="168"/>
      <c r="Q20" s="221"/>
      <c r="R20" s="221"/>
      <c r="S20" s="172"/>
      <c r="T20" s="30" t="e">
        <f t="shared" si="0"/>
        <v>#DIV/0!</v>
      </c>
      <c r="U20" s="52"/>
      <c r="V20" s="56"/>
      <c r="W20" s="57" t="e">
        <f t="shared" si="5"/>
        <v>#DIV/0!</v>
      </c>
      <c r="X20" s="63" t="e">
        <f t="shared" si="6"/>
        <v>#DIV/0!</v>
      </c>
      <c r="Y20" s="64"/>
      <c r="Z20" s="189">
        <f t="shared" si="3"/>
        <v>0</v>
      </c>
      <c r="AA20" s="179">
        <f t="shared" si="4"/>
        <v>0</v>
      </c>
      <c r="AB20" s="185"/>
      <c r="AC20" s="188"/>
    </row>
    <row r="21" spans="1:32" ht="14.25" customHeight="1" x14ac:dyDescent="0.25">
      <c r="A21" s="101">
        <v>16</v>
      </c>
      <c r="B21" s="306"/>
      <c r="C21" s="307"/>
      <c r="D21" s="169"/>
      <c r="E21" s="164"/>
      <c r="F21" s="164"/>
      <c r="G21" s="164"/>
      <c r="H21" s="164"/>
      <c r="I21" s="218"/>
      <c r="J21" s="218"/>
      <c r="K21" s="218"/>
      <c r="L21" s="218"/>
      <c r="M21" s="218"/>
      <c r="N21" s="218"/>
      <c r="O21" s="164"/>
      <c r="P21" s="164"/>
      <c r="Q21" s="218"/>
      <c r="R21" s="218"/>
      <c r="S21" s="165"/>
      <c r="T21" s="55" t="e">
        <f t="shared" si="0"/>
        <v>#DIV/0!</v>
      </c>
      <c r="U21" s="59"/>
      <c r="V21" s="37"/>
      <c r="W21" s="25" t="e">
        <f t="shared" si="5"/>
        <v>#DIV/0!</v>
      </c>
      <c r="X21" s="61" t="e">
        <f t="shared" si="6"/>
        <v>#DIV/0!</v>
      </c>
      <c r="Y21" s="62"/>
      <c r="Z21" s="190">
        <f t="shared" si="3"/>
        <v>0</v>
      </c>
      <c r="AA21" s="178">
        <f t="shared" si="4"/>
        <v>0</v>
      </c>
      <c r="AB21" s="186"/>
      <c r="AC21" s="187"/>
    </row>
    <row r="22" spans="1:32" ht="15" customHeight="1" x14ac:dyDescent="0.25">
      <c r="A22" s="99">
        <v>17</v>
      </c>
      <c r="B22" s="265"/>
      <c r="C22" s="266"/>
      <c r="D22" s="166"/>
      <c r="E22" s="166"/>
      <c r="F22" s="166"/>
      <c r="G22" s="166"/>
      <c r="H22" s="166"/>
      <c r="I22" s="220"/>
      <c r="J22" s="220"/>
      <c r="K22" s="220"/>
      <c r="L22" s="220"/>
      <c r="M22" s="220"/>
      <c r="N22" s="220"/>
      <c r="O22" s="166"/>
      <c r="P22" s="166"/>
      <c r="Q22" s="220"/>
      <c r="R22" s="220"/>
      <c r="S22" s="167"/>
      <c r="T22" s="29" t="e">
        <f t="shared" si="0"/>
        <v>#DIV/0!</v>
      </c>
      <c r="U22" s="58"/>
      <c r="V22" s="37"/>
      <c r="W22" s="49" t="e">
        <f t="shared" si="5"/>
        <v>#DIV/0!</v>
      </c>
      <c r="X22" s="61" t="e">
        <f t="shared" si="6"/>
        <v>#DIV/0!</v>
      </c>
      <c r="Y22" s="62"/>
      <c r="Z22" s="174">
        <f t="shared" si="3"/>
        <v>0</v>
      </c>
      <c r="AA22" s="178">
        <f t="shared" si="4"/>
        <v>0</v>
      </c>
      <c r="AB22" s="198"/>
      <c r="AC22" s="199"/>
    </row>
    <row r="23" spans="1:32" ht="14.25" customHeight="1" x14ac:dyDescent="0.25">
      <c r="A23" s="99">
        <v>18</v>
      </c>
      <c r="B23" s="265"/>
      <c r="C23" s="266"/>
      <c r="D23" s="166"/>
      <c r="E23" s="166"/>
      <c r="F23" s="166"/>
      <c r="G23" s="166"/>
      <c r="H23" s="166"/>
      <c r="I23" s="220"/>
      <c r="J23" s="220"/>
      <c r="K23" s="220"/>
      <c r="L23" s="220"/>
      <c r="M23" s="220"/>
      <c r="N23" s="220"/>
      <c r="O23" s="166"/>
      <c r="P23" s="166"/>
      <c r="Q23" s="220"/>
      <c r="R23" s="220"/>
      <c r="S23" s="167"/>
      <c r="T23" s="29" t="e">
        <f t="shared" si="0"/>
        <v>#DIV/0!</v>
      </c>
      <c r="U23" s="58"/>
      <c r="V23" s="37"/>
      <c r="W23" s="49" t="e">
        <f t="shared" si="5"/>
        <v>#DIV/0!</v>
      </c>
      <c r="X23" s="65" t="e">
        <f t="shared" si="6"/>
        <v>#DIV/0!</v>
      </c>
      <c r="Y23" s="67"/>
      <c r="Z23" s="174">
        <f t="shared" si="3"/>
        <v>0</v>
      </c>
      <c r="AA23" s="178">
        <f t="shared" si="4"/>
        <v>0</v>
      </c>
      <c r="AB23" s="183"/>
      <c r="AC23" s="184"/>
    </row>
    <row r="24" spans="1:32" ht="15" customHeight="1" x14ac:dyDescent="0.25">
      <c r="A24" s="99">
        <v>19</v>
      </c>
      <c r="B24" s="265"/>
      <c r="C24" s="266"/>
      <c r="D24" s="166"/>
      <c r="E24" s="166"/>
      <c r="F24" s="166"/>
      <c r="G24" s="166"/>
      <c r="H24" s="166"/>
      <c r="I24" s="220"/>
      <c r="J24" s="220"/>
      <c r="K24" s="220"/>
      <c r="L24" s="220"/>
      <c r="M24" s="220"/>
      <c r="N24" s="220"/>
      <c r="O24" s="166"/>
      <c r="P24" s="166"/>
      <c r="Q24" s="220"/>
      <c r="R24" s="220"/>
      <c r="S24" s="167"/>
      <c r="T24" s="29" t="e">
        <f t="shared" si="0"/>
        <v>#DIV/0!</v>
      </c>
      <c r="U24" s="58"/>
      <c r="V24" s="48"/>
      <c r="W24" s="49" t="e">
        <f t="shared" si="5"/>
        <v>#DIV/0!</v>
      </c>
      <c r="X24" s="61" t="e">
        <f t="shared" si="6"/>
        <v>#DIV/0!</v>
      </c>
      <c r="Y24" s="67"/>
      <c r="Z24" s="174">
        <f t="shared" si="3"/>
        <v>0</v>
      </c>
      <c r="AA24" s="178">
        <f t="shared" si="4"/>
        <v>0</v>
      </c>
      <c r="AB24" s="183"/>
      <c r="AC24" s="184"/>
    </row>
    <row r="25" spans="1:32" ht="15" customHeight="1" thickBot="1" x14ac:dyDescent="0.3">
      <c r="A25" s="100">
        <v>20</v>
      </c>
      <c r="B25" s="314"/>
      <c r="C25" s="315"/>
      <c r="D25" s="168"/>
      <c r="E25" s="168"/>
      <c r="F25" s="168"/>
      <c r="G25" s="168"/>
      <c r="H25" s="168"/>
      <c r="I25" s="221"/>
      <c r="J25" s="221"/>
      <c r="K25" s="221"/>
      <c r="L25" s="221"/>
      <c r="M25" s="221"/>
      <c r="N25" s="221"/>
      <c r="O25" s="168"/>
      <c r="P25" s="168"/>
      <c r="Q25" s="221"/>
      <c r="R25" s="221"/>
      <c r="S25" s="172"/>
      <c r="T25" s="192" t="e">
        <f t="shared" si="0"/>
        <v>#DIV/0!</v>
      </c>
      <c r="U25" s="52"/>
      <c r="V25" s="56"/>
      <c r="W25" s="57" t="e">
        <f>IF(Z25&gt;0,"nedovoljan",IF(T25&gt;4.49,"odličan",IF(T25&gt;3.49,"vrlo dobar",IF(T25&gt;2.49,"dobar",IF(T25&lt;2.5,"dovoljan",)))))</f>
        <v>#DIV/0!</v>
      </c>
      <c r="X25" s="63" t="e">
        <f>IF(Z25&gt;0,"1",IF(T25&gt;4.49,"5",IF(T25&gt;3.49,"4",IF(T25&gt;2.49,"3",IF(T25&lt;2.5,"2",)))))</f>
        <v>#DIV/0!</v>
      </c>
      <c r="Y25" s="64"/>
      <c r="Z25" s="175">
        <f t="shared" si="3"/>
        <v>0</v>
      </c>
      <c r="AA25" s="179">
        <f t="shared" si="4"/>
        <v>0</v>
      </c>
      <c r="AB25" s="185"/>
      <c r="AC25" s="188"/>
    </row>
    <row r="26" spans="1:32" ht="15" customHeight="1" x14ac:dyDescent="0.25">
      <c r="A26" s="101">
        <v>21</v>
      </c>
      <c r="B26" s="312"/>
      <c r="C26" s="313"/>
      <c r="D26" s="164"/>
      <c r="E26" s="164"/>
      <c r="F26" s="164"/>
      <c r="G26" s="164"/>
      <c r="H26" s="164"/>
      <c r="I26" s="218"/>
      <c r="J26" s="218"/>
      <c r="K26" s="218"/>
      <c r="L26" s="218"/>
      <c r="M26" s="218"/>
      <c r="N26" s="218"/>
      <c r="O26" s="164"/>
      <c r="P26" s="164"/>
      <c r="Q26" s="218"/>
      <c r="R26" s="218"/>
      <c r="S26" s="165"/>
      <c r="T26" s="60" t="e">
        <f t="shared" si="0"/>
        <v>#DIV/0!</v>
      </c>
      <c r="U26" s="59"/>
      <c r="V26" s="37"/>
      <c r="W26" s="25" t="e">
        <f>IF(Z26&gt;0,"nedovoljan",IF(T26&gt;4.49,"odličan",IF(T26&gt;3.49,"vrlo dobar",IF(T26&gt;2.49,"dobar",IF(T26&lt;2.5,"dovoljan",)))))</f>
        <v>#DIV/0!</v>
      </c>
      <c r="X26" s="61" t="e">
        <f>IF(Z26&gt;0,"1",IF(T26&gt;4.49,"5",IF(T26&gt;3.49,"4",IF(T26&gt;2.49,"3",IF(T26&lt;2.5,"2",)))))</f>
        <v>#DIV/0!</v>
      </c>
      <c r="Y26" s="62"/>
      <c r="Z26" s="176">
        <f t="shared" si="3"/>
        <v>0</v>
      </c>
      <c r="AA26" s="178">
        <f t="shared" si="4"/>
        <v>0</v>
      </c>
      <c r="AB26" s="186"/>
      <c r="AC26" s="187"/>
    </row>
    <row r="27" spans="1:32" ht="13.5" customHeight="1" x14ac:dyDescent="0.25">
      <c r="A27" s="99">
        <v>22</v>
      </c>
      <c r="B27" s="265"/>
      <c r="C27" s="267"/>
      <c r="D27" s="166"/>
      <c r="E27" s="166"/>
      <c r="F27" s="166"/>
      <c r="G27" s="166"/>
      <c r="H27" s="166"/>
      <c r="I27" s="220"/>
      <c r="J27" s="220"/>
      <c r="K27" s="220"/>
      <c r="L27" s="220"/>
      <c r="M27" s="220"/>
      <c r="N27" s="220"/>
      <c r="O27" s="166"/>
      <c r="P27" s="166"/>
      <c r="Q27" s="220"/>
      <c r="R27" s="220"/>
      <c r="S27" s="167"/>
      <c r="T27" s="29" t="e">
        <f t="shared" si="0"/>
        <v>#DIV/0!</v>
      </c>
      <c r="U27" s="58"/>
      <c r="V27" s="37"/>
      <c r="W27" s="25" t="e">
        <f>IF(Z27&gt;0,"nedovoljan",IF(T27&gt;4.49,"odličan",IF(T27&gt;3.49,"vrlo dobar",IF(T27&gt;2.49,"dobar",IF(T27&lt;2.5,"dovoljan",)))))</f>
        <v>#DIV/0!</v>
      </c>
      <c r="X27" s="61" t="e">
        <f>IF(Z27&gt;0,"1",IF(T27&gt;4.49,"5",IF(T27&gt;3.49,"4",IF(T27&gt;2.49,"3",IF(T27&lt;2.5,"2",)))))</f>
        <v>#DIV/0!</v>
      </c>
      <c r="Y27" s="62"/>
      <c r="Z27" s="174">
        <f t="shared" si="3"/>
        <v>0</v>
      </c>
      <c r="AA27" s="178">
        <f t="shared" si="4"/>
        <v>0</v>
      </c>
      <c r="AB27" s="183"/>
      <c r="AC27" s="184"/>
    </row>
    <row r="28" spans="1:32" ht="15" customHeight="1" x14ac:dyDescent="0.25">
      <c r="A28" s="99">
        <v>23</v>
      </c>
      <c r="B28" s="265"/>
      <c r="C28" s="267"/>
      <c r="D28" s="166"/>
      <c r="E28" s="166"/>
      <c r="F28" s="166"/>
      <c r="G28" s="166"/>
      <c r="H28" s="166"/>
      <c r="I28" s="220"/>
      <c r="J28" s="220"/>
      <c r="K28" s="220"/>
      <c r="L28" s="220"/>
      <c r="M28" s="220"/>
      <c r="N28" s="220"/>
      <c r="O28" s="166"/>
      <c r="P28" s="166"/>
      <c r="Q28" s="220"/>
      <c r="R28" s="220"/>
      <c r="S28" s="167"/>
      <c r="T28" s="29" t="e">
        <f t="shared" si="0"/>
        <v>#DIV/0!</v>
      </c>
      <c r="U28" s="58"/>
      <c r="V28" s="37"/>
      <c r="W28" s="25" t="e">
        <f>IF(Z28&gt;0,"nedovoljan",IF(T28&gt;4.49,"odličan",IF(T28&gt;3.49,"vrlo dobar",IF(T28&gt;2.49,"dobar",IF(T28&lt;2.5,"dovoljan",)))))</f>
        <v>#DIV/0!</v>
      </c>
      <c r="X28" s="61" t="e">
        <f>IF(Z28&gt;0,"1",IF(T28&gt;4.49,"5",IF(T28&gt;3.49,"4",IF(T28&gt;2.49,"3",IF(T28&lt;2.5,"2",)))))</f>
        <v>#DIV/0!</v>
      </c>
      <c r="Y28" s="62"/>
      <c r="Z28" s="174">
        <f t="shared" si="3"/>
        <v>0</v>
      </c>
      <c r="AA28" s="178">
        <f t="shared" si="4"/>
        <v>0</v>
      </c>
      <c r="AB28" s="183"/>
      <c r="AC28" s="184"/>
    </row>
    <row r="29" spans="1:32" ht="16.5" customHeight="1" thickBot="1" x14ac:dyDescent="0.3">
      <c r="A29" s="100">
        <v>24</v>
      </c>
      <c r="B29" s="265"/>
      <c r="C29" s="267"/>
      <c r="D29" s="173"/>
      <c r="E29" s="168"/>
      <c r="F29" s="168"/>
      <c r="G29" s="168"/>
      <c r="H29" s="168"/>
      <c r="I29" s="221"/>
      <c r="J29" s="221"/>
      <c r="K29" s="221"/>
      <c r="L29" s="221"/>
      <c r="M29" s="221"/>
      <c r="N29" s="221"/>
      <c r="O29" s="168"/>
      <c r="P29" s="168"/>
      <c r="Q29" s="221"/>
      <c r="R29" s="221"/>
      <c r="S29" s="172"/>
      <c r="T29" s="30" t="e">
        <f t="shared" si="0"/>
        <v>#DIV/0!</v>
      </c>
      <c r="U29" s="52"/>
      <c r="V29" s="56"/>
      <c r="W29" s="57" t="e">
        <f>IF(Z29&gt;0,"nedovoljan",IF(T29&gt;4.49,"odličan",IF(T29&gt;3.49,"vrlo dobar",IF(T29&gt;2.49,"dobar",IF(T29&lt;2.5,"dovoljan",)))))</f>
        <v>#DIV/0!</v>
      </c>
      <c r="X29" s="63" t="e">
        <f>IF(Z29&gt;0,"1",IF(T29&gt;4.49,"5",IF(T29&gt;3.49,"4",IF(T29&gt;2.49,"3",IF(T29&lt;2.5,"2",)))))</f>
        <v>#DIV/0!</v>
      </c>
      <c r="Y29" s="64"/>
      <c r="Z29" s="174">
        <f t="shared" si="3"/>
        <v>0</v>
      </c>
      <c r="AA29" s="181">
        <f t="shared" si="4"/>
        <v>0</v>
      </c>
      <c r="AB29" s="185"/>
      <c r="AC29" s="188"/>
    </row>
    <row r="30" spans="1:32" ht="15" customHeight="1" thickBot="1" x14ac:dyDescent="0.25">
      <c r="A30" s="129" t="s">
        <v>1</v>
      </c>
      <c r="B30" s="128" t="s">
        <v>2</v>
      </c>
      <c r="C30" s="92" t="s">
        <v>3</v>
      </c>
      <c r="D30" s="90" t="s">
        <v>47</v>
      </c>
      <c r="E30" s="88" t="s">
        <v>46</v>
      </c>
      <c r="F30" s="88" t="s">
        <v>45</v>
      </c>
      <c r="G30" s="91" t="s">
        <v>48</v>
      </c>
      <c r="H30" s="88" t="s">
        <v>4</v>
      </c>
      <c r="I30" s="88" t="s">
        <v>64</v>
      </c>
      <c r="J30" s="91" t="s">
        <v>65</v>
      </c>
      <c r="K30" s="91" t="s">
        <v>66</v>
      </c>
      <c r="L30" s="91" t="s">
        <v>5</v>
      </c>
      <c r="M30" s="88" t="s">
        <v>31</v>
      </c>
      <c r="N30" s="91" t="s">
        <v>49</v>
      </c>
      <c r="O30" s="88" t="s">
        <v>6</v>
      </c>
      <c r="P30" s="91" t="s">
        <v>50</v>
      </c>
      <c r="Q30" s="88" t="s">
        <v>7</v>
      </c>
      <c r="R30" s="88" t="s">
        <v>76</v>
      </c>
      <c r="S30" s="102" t="s">
        <v>51</v>
      </c>
      <c r="T30" s="191" t="s">
        <v>8</v>
      </c>
      <c r="U30" s="91" t="s">
        <v>0</v>
      </c>
      <c r="V30" s="103"/>
      <c r="W30" s="127" t="s">
        <v>9</v>
      </c>
      <c r="X30" s="126"/>
      <c r="Y30" s="89"/>
      <c r="Z30" s="177">
        <f>SUM(Z6:Z29)</f>
        <v>0</v>
      </c>
      <c r="AA30" s="182">
        <f>SUM(AA5:AA29)</f>
        <v>0</v>
      </c>
      <c r="AB30" s="94"/>
      <c r="AC30" s="93"/>
      <c r="AF30" t="s">
        <v>81</v>
      </c>
    </row>
    <row r="31" spans="1:32" ht="7.5" hidden="1" customHeight="1" thickBot="1" x14ac:dyDescent="0.25">
      <c r="A31" s="310"/>
      <c r="B31" s="311"/>
      <c r="C31" s="311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  <c r="V31" s="85"/>
      <c r="W31" s="86"/>
      <c r="X31" s="84"/>
      <c r="Y31" s="85"/>
      <c r="Z31" s="96"/>
      <c r="AA31" s="95"/>
      <c r="AB31" s="347"/>
      <c r="AC31" s="348"/>
    </row>
    <row r="32" spans="1:32" ht="20.25" customHeight="1" thickBot="1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97"/>
      <c r="AA32" s="136" t="e">
        <f>AA30/S49</f>
        <v>#DIV/0!</v>
      </c>
      <c r="AB32" s="308" t="s">
        <v>37</v>
      </c>
      <c r="AC32" s="309"/>
    </row>
    <row r="33" spans="1:29" s="119" customFormat="1" ht="15" customHeight="1" thickTop="1" x14ac:dyDescent="0.2">
      <c r="A33" s="118"/>
      <c r="G33" s="118"/>
      <c r="H33" s="118"/>
      <c r="I33" s="118"/>
      <c r="J33" s="118"/>
      <c r="K33" s="275" t="s">
        <v>67</v>
      </c>
      <c r="L33" s="276"/>
      <c r="M33" s="276"/>
      <c r="N33" s="277"/>
      <c r="O33" s="259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1"/>
      <c r="AA33" s="120"/>
      <c r="AB33" s="121"/>
      <c r="AC33" s="121"/>
    </row>
    <row r="34" spans="1:29" ht="16.5" customHeight="1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U34" s="137"/>
      <c r="V34" s="137"/>
      <c r="W34" s="316" t="s">
        <v>82</v>
      </c>
      <c r="X34" s="317"/>
      <c r="Y34" s="317"/>
      <c r="Z34" s="317"/>
      <c r="AA34" s="317"/>
      <c r="AB34" s="318"/>
      <c r="AC34" s="73"/>
    </row>
    <row r="35" spans="1:29" ht="18" customHeight="1" x14ac:dyDescent="0.2">
      <c r="A35" s="15"/>
      <c r="B35" s="343" t="s">
        <v>29</v>
      </c>
      <c r="C35" s="343"/>
      <c r="D35" s="343"/>
      <c r="E35" s="343"/>
      <c r="F35" s="343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8"/>
      <c r="U35" s="8"/>
      <c r="V35" s="8"/>
      <c r="W35" s="11"/>
      <c r="X35" s="11"/>
      <c r="Y35" s="11"/>
      <c r="Z35" s="15"/>
      <c r="AA35" s="19"/>
      <c r="AB35" s="20"/>
      <c r="AC35" s="20"/>
    </row>
    <row r="36" spans="1:29" ht="10.9" hidden="1" customHeight="1" x14ac:dyDescent="0.35">
      <c r="A36" s="1"/>
      <c r="B36" s="22"/>
      <c r="C36" s="3"/>
      <c r="D36" s="1"/>
      <c r="E36" s="1"/>
      <c r="F36" s="1"/>
      <c r="G36" s="1"/>
      <c r="H36" s="1"/>
      <c r="I36" s="1"/>
      <c r="J36" s="1"/>
      <c r="K36" s="1"/>
      <c r="L36" s="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1"/>
      <c r="AA36" s="23"/>
      <c r="AB36" s="8"/>
      <c r="AC36" s="8"/>
    </row>
    <row r="37" spans="1:29" ht="23.45" customHeight="1" x14ac:dyDescent="0.2">
      <c r="A37" s="1"/>
      <c r="B37" s="322" t="s">
        <v>10</v>
      </c>
      <c r="C37" s="322"/>
      <c r="D37" s="322"/>
      <c r="E37" s="322"/>
      <c r="F37" s="322"/>
      <c r="G37" s="322"/>
      <c r="H37" s="322"/>
      <c r="I37" s="322"/>
      <c r="J37" s="106"/>
      <c r="K37" s="106"/>
      <c r="L37" s="1"/>
      <c r="M37" s="13"/>
      <c r="N37" s="13"/>
      <c r="O37" s="8"/>
      <c r="P37" s="8"/>
      <c r="Q37" s="8"/>
      <c r="R37" s="8"/>
      <c r="S37" s="8"/>
      <c r="T37" s="12"/>
      <c r="U37" s="8"/>
      <c r="V37" s="8"/>
      <c r="W37" s="12"/>
      <c r="X37" s="12"/>
      <c r="Y37" s="12"/>
      <c r="Z37" s="1"/>
      <c r="AA37" s="23"/>
      <c r="AB37" s="8"/>
      <c r="AC37" s="8"/>
    </row>
    <row r="38" spans="1:29" ht="6.6" customHeight="1" thickBot="1" x14ac:dyDescent="0.25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1"/>
      <c r="N38" s="9"/>
      <c r="O38" s="8"/>
      <c r="P38" s="8"/>
      <c r="Q38" s="8"/>
      <c r="R38" s="8"/>
      <c r="S38" s="8"/>
      <c r="T38" s="10"/>
      <c r="U38" s="8"/>
      <c r="V38" s="8"/>
      <c r="W38" s="12"/>
      <c r="X38" s="45"/>
      <c r="Y38" s="45"/>
      <c r="Z38" s="14"/>
      <c r="AA38" s="46"/>
      <c r="AB38" s="46"/>
      <c r="AC38" s="46"/>
    </row>
    <row r="39" spans="1:29" ht="20.45" customHeight="1" thickBot="1" x14ac:dyDescent="0.25">
      <c r="A39" s="1"/>
      <c r="B39" s="1"/>
      <c r="C39" s="1"/>
      <c r="D39" s="2"/>
      <c r="E39" s="1"/>
      <c r="F39" s="1"/>
      <c r="G39" s="1"/>
      <c r="H39" s="1"/>
      <c r="I39" s="1"/>
      <c r="J39" s="1"/>
      <c r="K39" s="1"/>
      <c r="L39" s="8"/>
      <c r="M39" s="13"/>
      <c r="N39" s="268" t="s">
        <v>78</v>
      </c>
      <c r="O39" s="269"/>
      <c r="P39" s="269"/>
      <c r="Q39" s="269"/>
      <c r="R39" s="269"/>
      <c r="S39" s="270"/>
      <c r="T39" s="197" t="e">
        <f>(T58*5+T59*4+T60*3+T61*2+T62*1)/T65</f>
        <v>#DIV/0!</v>
      </c>
      <c r="U39" s="8"/>
      <c r="V39" s="8"/>
      <c r="W39" s="34"/>
      <c r="Y39" s="130"/>
      <c r="Z39" s="283" t="s">
        <v>11</v>
      </c>
      <c r="AA39" s="284"/>
      <c r="AB39" s="284"/>
      <c r="AC39" s="285"/>
    </row>
    <row r="40" spans="1:29" x14ac:dyDescent="0.2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8"/>
      <c r="M40" s="11"/>
      <c r="N40" s="9"/>
      <c r="O40" s="8"/>
      <c r="P40" s="8"/>
      <c r="Q40" s="8"/>
      <c r="R40" s="8"/>
      <c r="S40" s="8"/>
      <c r="T40" s="10"/>
      <c r="U40" s="8"/>
      <c r="V40" s="8"/>
      <c r="W40" s="12"/>
      <c r="X40" s="45"/>
      <c r="Y40" s="45"/>
      <c r="Z40" s="131"/>
      <c r="AA40" s="47"/>
      <c r="AB40" s="47"/>
      <c r="AC40" s="132"/>
    </row>
    <row r="41" spans="1:29" ht="15" x14ac:dyDescent="0.25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8"/>
      <c r="M41" s="11"/>
      <c r="N41" s="13"/>
      <c r="O41" s="13"/>
      <c r="P41" s="13"/>
      <c r="Q41" s="8"/>
      <c r="R41" s="8"/>
      <c r="S41" s="1"/>
      <c r="T41" s="4"/>
      <c r="U41" s="1"/>
      <c r="V41" s="1"/>
      <c r="W41" s="1"/>
      <c r="X41" s="39"/>
      <c r="Y41" s="24" t="s">
        <v>12</v>
      </c>
      <c r="Z41" s="257" t="s">
        <v>68</v>
      </c>
      <c r="AA41" s="258"/>
      <c r="AB41" s="258"/>
      <c r="AC41" s="134">
        <f>SUM(AB6:AB29)</f>
        <v>0</v>
      </c>
    </row>
    <row r="42" spans="1:29" ht="15" x14ac:dyDescent="0.25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26"/>
      <c r="M42" s="26"/>
      <c r="N42" s="262" t="s">
        <v>13</v>
      </c>
      <c r="O42" s="263"/>
      <c r="P42" s="263"/>
      <c r="Q42" s="263"/>
      <c r="R42" s="263"/>
      <c r="S42" s="263"/>
      <c r="T42" s="264"/>
      <c r="U42" s="8"/>
      <c r="V42" s="8"/>
      <c r="W42" s="33"/>
      <c r="X42" s="23"/>
      <c r="Y42" s="23" t="s">
        <v>14</v>
      </c>
      <c r="Z42" s="281" t="s">
        <v>69</v>
      </c>
      <c r="AA42" s="282"/>
      <c r="AB42" s="282"/>
      <c r="AC42" s="133">
        <f>SUM(AC6:AC29)</f>
        <v>0</v>
      </c>
    </row>
    <row r="43" spans="1:29" ht="15.75" thickBot="1" x14ac:dyDescent="0.3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26"/>
      <c r="M43" s="26"/>
      <c r="N43" s="8"/>
      <c r="O43" s="33"/>
      <c r="P43" s="33"/>
      <c r="Q43" s="33"/>
      <c r="R43" s="33"/>
      <c r="S43" s="27"/>
      <c r="T43" s="12"/>
      <c r="U43" s="32"/>
      <c r="V43" s="36"/>
      <c r="W43" s="33"/>
      <c r="X43" s="23"/>
      <c r="Y43" s="23"/>
      <c r="Z43" s="286" t="s">
        <v>15</v>
      </c>
      <c r="AA43" s="287"/>
      <c r="AB43" s="288"/>
      <c r="AC43" s="135">
        <f>SUM(AA6:AA29)</f>
        <v>0</v>
      </c>
    </row>
    <row r="44" spans="1:29" ht="15.75" x14ac:dyDescent="0.25">
      <c r="A44" s="1"/>
      <c r="B44" s="1"/>
      <c r="C44" s="1"/>
      <c r="D44" s="2"/>
      <c r="E44" s="1"/>
      <c r="F44" s="1"/>
      <c r="G44" s="1"/>
      <c r="H44" s="1"/>
      <c r="I44" s="1"/>
      <c r="J44" s="1"/>
      <c r="K44" s="1"/>
      <c r="L44" s="26"/>
      <c r="M44" s="26"/>
      <c r="N44" s="33"/>
      <c r="O44" s="271" t="s">
        <v>16</v>
      </c>
      <c r="P44" s="272"/>
      <c r="Q44" s="272"/>
      <c r="R44" s="138"/>
      <c r="S44" s="139">
        <f>COUNTIF(X6:X29,5)</f>
        <v>0</v>
      </c>
      <c r="T44" s="148" t="e">
        <f>(S44*100)/S49</f>
        <v>#DIV/0!</v>
      </c>
      <c r="U44" s="36" t="s">
        <v>17</v>
      </c>
      <c r="V44" s="36"/>
      <c r="W44" s="33" t="s">
        <v>17</v>
      </c>
      <c r="X44" s="26"/>
      <c r="Y44" s="26"/>
      <c r="Z44" s="31"/>
      <c r="AA44" s="28"/>
      <c r="AB44" s="11"/>
      <c r="AC44" s="11"/>
    </row>
    <row r="45" spans="1:29" ht="15.75" x14ac:dyDescent="0.25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26"/>
      <c r="M45" s="26"/>
      <c r="N45" s="33"/>
      <c r="O45" s="252" t="s">
        <v>18</v>
      </c>
      <c r="P45" s="253"/>
      <c r="Q45" s="253"/>
      <c r="R45" s="140"/>
      <c r="S45" s="141">
        <f>COUNTIF(X6:X29,4)</f>
        <v>0</v>
      </c>
      <c r="T45" s="148" t="e">
        <f>(S45*100)/S49</f>
        <v>#DIV/0!</v>
      </c>
      <c r="U45" s="13" t="s">
        <v>17</v>
      </c>
      <c r="V45" s="13"/>
      <c r="W45" s="33" t="s">
        <v>17</v>
      </c>
      <c r="X45" s="26"/>
      <c r="Y45" s="26"/>
      <c r="Z45" s="31"/>
      <c r="AA45" s="28"/>
      <c r="AB45" s="11"/>
      <c r="AC45" s="3"/>
    </row>
    <row r="46" spans="1:29" ht="15.75" x14ac:dyDescent="0.25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26"/>
      <c r="M46" s="26"/>
      <c r="N46" s="33"/>
      <c r="O46" s="273" t="s">
        <v>19</v>
      </c>
      <c r="P46" s="274"/>
      <c r="Q46" s="274"/>
      <c r="R46" s="140"/>
      <c r="S46" s="141">
        <f>COUNTIF(X6:X29,3)</f>
        <v>0</v>
      </c>
      <c r="T46" s="148" t="e">
        <f>(S46*100)/S49</f>
        <v>#DIV/0!</v>
      </c>
      <c r="U46" s="13" t="s">
        <v>17</v>
      </c>
      <c r="V46" s="13"/>
      <c r="W46" s="33" t="s">
        <v>17</v>
      </c>
      <c r="X46" s="11"/>
      <c r="Y46" s="11"/>
      <c r="Z46" s="11"/>
      <c r="AA46" s="11"/>
      <c r="AB46" s="11"/>
      <c r="AC46" s="11"/>
    </row>
    <row r="47" spans="1:29" ht="15.75" x14ac:dyDescent="0.25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  <c r="L47" s="26"/>
      <c r="M47" s="26"/>
      <c r="N47" s="33"/>
      <c r="O47" s="252" t="s">
        <v>20</v>
      </c>
      <c r="P47" s="253"/>
      <c r="Q47" s="253"/>
      <c r="R47" s="140"/>
      <c r="S47" s="141">
        <f>COUNTIF(X6:X29,2)</f>
        <v>0</v>
      </c>
      <c r="T47" s="148" t="e">
        <f>(S47*100)/S49</f>
        <v>#DIV/0!</v>
      </c>
      <c r="U47" s="13" t="s">
        <v>17</v>
      </c>
      <c r="V47" s="13"/>
      <c r="W47" s="33" t="s">
        <v>17</v>
      </c>
      <c r="X47" s="11"/>
      <c r="Y47" s="11"/>
      <c r="Z47" s="11"/>
      <c r="AA47" s="11"/>
      <c r="AB47" s="11"/>
      <c r="AC47" s="11"/>
    </row>
    <row r="48" spans="1:29" ht="15.75" x14ac:dyDescent="0.25">
      <c r="A48" s="1"/>
      <c r="B48" s="1"/>
      <c r="C48" s="1"/>
      <c r="D48" s="2"/>
      <c r="E48" s="1"/>
      <c r="F48" s="1"/>
      <c r="G48" s="1"/>
      <c r="H48" s="1"/>
      <c r="I48" s="1"/>
      <c r="J48" s="1"/>
      <c r="K48" s="1"/>
      <c r="L48" s="21"/>
      <c r="M48" s="21"/>
      <c r="N48" s="21"/>
      <c r="O48" s="252" t="s">
        <v>21</v>
      </c>
      <c r="P48" s="253"/>
      <c r="Q48" s="253"/>
      <c r="R48" s="140"/>
      <c r="S48" s="141">
        <f>COUNTIF(X6:X29,1)</f>
        <v>0</v>
      </c>
      <c r="T48" s="148" t="e">
        <f>(S48*100)/S49</f>
        <v>#DIV/0!</v>
      </c>
      <c r="U48" s="13" t="s">
        <v>17</v>
      </c>
      <c r="V48" s="13"/>
      <c r="W48" s="33" t="s">
        <v>17</v>
      </c>
      <c r="X48" s="11"/>
      <c r="Y48" s="11"/>
      <c r="Z48" s="11"/>
      <c r="AA48" s="11"/>
      <c r="AB48" s="11"/>
      <c r="AC48" s="11"/>
    </row>
    <row r="49" spans="1:33" ht="16.5" thickBot="1" x14ac:dyDescent="0.3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3"/>
      <c r="N49" s="13"/>
      <c r="O49" s="194"/>
      <c r="P49" s="333" t="s">
        <v>22</v>
      </c>
      <c r="Q49" s="333"/>
      <c r="R49" s="333"/>
      <c r="S49" s="141">
        <f>SUM(S44:S48)</f>
        <v>0</v>
      </c>
      <c r="T49" s="195"/>
      <c r="U49" s="8" t="s">
        <v>17</v>
      </c>
      <c r="V49" s="8"/>
      <c r="W49" s="68"/>
      <c r="X49" s="11"/>
      <c r="Y49" s="11"/>
      <c r="Z49" s="11"/>
      <c r="AA49" s="11"/>
      <c r="AB49" s="11"/>
      <c r="AC49" s="11"/>
    </row>
    <row r="50" spans="1:33" ht="18.75" customHeight="1" thickBot="1" x14ac:dyDescent="0.3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3"/>
      <c r="N50" s="254" t="s">
        <v>77</v>
      </c>
      <c r="O50" s="255"/>
      <c r="P50" s="255"/>
      <c r="Q50" s="255"/>
      <c r="R50" s="255"/>
      <c r="S50" s="256"/>
      <c r="T50" s="196" t="e">
        <f>(S44*5+S45*4+S46*3+S47*2+S48*1)/S49</f>
        <v>#DIV/0!</v>
      </c>
      <c r="U50" s="8"/>
      <c r="V50" s="8"/>
      <c r="W50" s="21"/>
      <c r="X50" s="35"/>
      <c r="Y50" s="11"/>
      <c r="Z50" s="11"/>
      <c r="AA50" s="11"/>
      <c r="AB50" s="11"/>
      <c r="AC50" s="11"/>
    </row>
    <row r="51" spans="1:33" x14ac:dyDescent="0.2">
      <c r="A51" s="50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3"/>
      <c r="N51" s="13"/>
      <c r="O51" s="8"/>
      <c r="P51" s="8"/>
      <c r="Q51" s="8"/>
      <c r="R51" s="8"/>
      <c r="S51" s="8"/>
      <c r="T51" s="10"/>
      <c r="U51" s="8"/>
      <c r="V51" s="8"/>
      <c r="W51" s="21"/>
      <c r="X51" s="11"/>
      <c r="Y51" s="11"/>
      <c r="Z51" s="11"/>
      <c r="AA51" s="11"/>
      <c r="AB51" s="11"/>
      <c r="AC51" s="11"/>
    </row>
    <row r="52" spans="1:33" ht="23.45" customHeight="1" thickBot="1" x14ac:dyDescent="0.25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3"/>
      <c r="N52" s="13"/>
      <c r="O52" s="8"/>
      <c r="P52" s="8"/>
      <c r="Q52" s="8"/>
      <c r="R52" s="8"/>
      <c r="S52" s="8"/>
      <c r="T52" s="10"/>
      <c r="U52" s="8"/>
      <c r="V52" s="8"/>
      <c r="W52" s="21"/>
      <c r="X52" s="11"/>
      <c r="Y52" s="11"/>
      <c r="Z52" s="11"/>
      <c r="AA52" s="11"/>
      <c r="AB52" s="11"/>
      <c r="AC52" s="11"/>
    </row>
    <row r="53" spans="1:33" ht="19.5" customHeight="1" x14ac:dyDescent="0.2">
      <c r="A53" s="8"/>
      <c r="B53" s="344" t="s">
        <v>30</v>
      </c>
      <c r="C53" s="345"/>
      <c r="D53" s="122" t="s">
        <v>47</v>
      </c>
      <c r="E53" s="123" t="s">
        <v>46</v>
      </c>
      <c r="F53" s="123" t="s">
        <v>45</v>
      </c>
      <c r="G53" s="123" t="s">
        <v>48</v>
      </c>
      <c r="H53" s="123" t="s">
        <v>4</v>
      </c>
      <c r="I53" s="123" t="s">
        <v>64</v>
      </c>
      <c r="J53" s="123" t="s">
        <v>65</v>
      </c>
      <c r="K53" s="123" t="s">
        <v>66</v>
      </c>
      <c r="L53" s="123" t="s">
        <v>5</v>
      </c>
      <c r="M53" s="123" t="s">
        <v>31</v>
      </c>
      <c r="N53" s="123" t="s">
        <v>49</v>
      </c>
      <c r="O53" s="123" t="s">
        <v>6</v>
      </c>
      <c r="P53" s="123" t="s">
        <v>50</v>
      </c>
      <c r="Q53" s="123" t="s">
        <v>7</v>
      </c>
      <c r="R53" s="123" t="s">
        <v>76</v>
      </c>
      <c r="S53" s="123" t="s">
        <v>51</v>
      </c>
      <c r="T53" s="124" t="s">
        <v>53</v>
      </c>
      <c r="U53" s="1" t="s">
        <v>0</v>
      </c>
      <c r="V53" s="1"/>
      <c r="W53" s="8"/>
      <c r="X53" s="295" t="s">
        <v>74</v>
      </c>
      <c r="Y53" s="296"/>
      <c r="Z53" s="296"/>
      <c r="AA53" s="296"/>
      <c r="AB53" s="296"/>
      <c r="AC53" s="297"/>
      <c r="AD53" s="1"/>
      <c r="AE53" s="1"/>
      <c r="AF53" s="1"/>
      <c r="AG53" s="1"/>
    </row>
    <row r="54" spans="1:33" ht="19.899999999999999" customHeight="1" thickBot="1" x14ac:dyDescent="0.25">
      <c r="A54" s="24"/>
      <c r="B54" s="331" t="s">
        <v>23</v>
      </c>
      <c r="C54" s="332"/>
      <c r="D54" s="146" t="e">
        <f t="shared" ref="D54:T54" si="7">AVERAGE(D6:D29)</f>
        <v>#DIV/0!</v>
      </c>
      <c r="E54" s="147" t="e">
        <f t="shared" si="7"/>
        <v>#DIV/0!</v>
      </c>
      <c r="F54" s="147" t="e">
        <f t="shared" si="7"/>
        <v>#DIV/0!</v>
      </c>
      <c r="G54" s="147" t="e">
        <f t="shared" si="7"/>
        <v>#DIV/0!</v>
      </c>
      <c r="H54" s="147" t="e">
        <f t="shared" si="7"/>
        <v>#DIV/0!</v>
      </c>
      <c r="I54" s="233" t="e">
        <f t="shared" si="7"/>
        <v>#DIV/0!</v>
      </c>
      <c r="J54" s="233" t="e">
        <f t="shared" si="7"/>
        <v>#DIV/0!</v>
      </c>
      <c r="K54" s="233" t="e">
        <f t="shared" si="7"/>
        <v>#DIV/0!</v>
      </c>
      <c r="L54" s="233" t="e">
        <f t="shared" si="7"/>
        <v>#DIV/0!</v>
      </c>
      <c r="M54" s="233" t="e">
        <f t="shared" si="7"/>
        <v>#DIV/0!</v>
      </c>
      <c r="N54" s="233" t="e">
        <f t="shared" si="7"/>
        <v>#DIV/0!</v>
      </c>
      <c r="O54" s="147" t="e">
        <f t="shared" si="7"/>
        <v>#DIV/0!</v>
      </c>
      <c r="P54" s="147" t="e">
        <f t="shared" si="7"/>
        <v>#DIV/0!</v>
      </c>
      <c r="Q54" s="233" t="e">
        <f t="shared" si="7"/>
        <v>#DIV/0!</v>
      </c>
      <c r="R54" s="233" t="e">
        <f t="shared" si="7"/>
        <v>#DIV/0!</v>
      </c>
      <c r="S54" s="147" t="e">
        <f t="shared" si="7"/>
        <v>#DIV/0!</v>
      </c>
      <c r="T54" s="193" t="e">
        <f t="shared" si="7"/>
        <v>#DIV/0!</v>
      </c>
      <c r="U54" s="1"/>
      <c r="V54" s="1"/>
      <c r="W54" s="8"/>
      <c r="X54" s="298"/>
      <c r="Y54" s="299"/>
      <c r="Z54" s="299"/>
      <c r="AA54" s="299"/>
      <c r="AB54" s="299"/>
      <c r="AC54" s="300"/>
      <c r="AD54" s="1"/>
      <c r="AE54" s="1"/>
      <c r="AF54" s="1"/>
      <c r="AG54" s="1"/>
    </row>
    <row r="55" spans="1:33" ht="19.149999999999999" customHeight="1" x14ac:dyDescent="0.25">
      <c r="A55" s="1"/>
      <c r="B55" s="8"/>
      <c r="C55" s="8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8"/>
      <c r="X55" s="289" t="s">
        <v>70</v>
      </c>
      <c r="Y55" s="290"/>
      <c r="Z55" s="290"/>
      <c r="AA55" s="290"/>
      <c r="AB55" s="291"/>
      <c r="AC55" s="114">
        <f>C:C+COUNTIF(Z6:Z29,1)</f>
        <v>0</v>
      </c>
      <c r="AD55" s="1"/>
      <c r="AE55" s="1"/>
      <c r="AF55" s="1"/>
      <c r="AG55" s="1"/>
    </row>
    <row r="56" spans="1:33" ht="19.149999999999999" customHeight="1" thickBot="1" x14ac:dyDescent="0.3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289" t="s">
        <v>71</v>
      </c>
      <c r="Y56" s="290"/>
      <c r="Z56" s="290"/>
      <c r="AA56" s="290"/>
      <c r="AB56" s="291"/>
      <c r="AC56" s="114">
        <f>C:C+COUNTIF(Z6:Z29,2)</f>
        <v>0</v>
      </c>
      <c r="AD56" s="1"/>
      <c r="AE56" s="1"/>
      <c r="AF56" s="1"/>
      <c r="AG56" s="1"/>
    </row>
    <row r="57" spans="1:33" ht="20.100000000000001" customHeight="1" thickBot="1" x14ac:dyDescent="0.3">
      <c r="A57" s="51"/>
      <c r="B57" s="325" t="s">
        <v>52</v>
      </c>
      <c r="C57" s="326"/>
      <c r="D57" s="110" t="s">
        <v>47</v>
      </c>
      <c r="E57" s="107" t="s">
        <v>46</v>
      </c>
      <c r="F57" s="107" t="s">
        <v>45</v>
      </c>
      <c r="G57" s="108" t="s">
        <v>48</v>
      </c>
      <c r="H57" s="107" t="s">
        <v>4</v>
      </c>
      <c r="I57" s="123" t="s">
        <v>64</v>
      </c>
      <c r="J57" s="123" t="s">
        <v>65</v>
      </c>
      <c r="K57" s="123" t="s">
        <v>66</v>
      </c>
      <c r="L57" s="123" t="s">
        <v>5</v>
      </c>
      <c r="M57" s="123" t="s">
        <v>31</v>
      </c>
      <c r="N57" s="123" t="s">
        <v>49</v>
      </c>
      <c r="O57" s="107" t="s">
        <v>6</v>
      </c>
      <c r="P57" s="108" t="s">
        <v>50</v>
      </c>
      <c r="Q57" s="123" t="s">
        <v>7</v>
      </c>
      <c r="R57" s="123" t="s">
        <v>76</v>
      </c>
      <c r="S57" s="111" t="s">
        <v>51</v>
      </c>
      <c r="T57" s="125" t="s">
        <v>53</v>
      </c>
      <c r="U57" s="1"/>
      <c r="V57" s="1"/>
      <c r="W57" s="1"/>
      <c r="X57" s="289" t="s">
        <v>72</v>
      </c>
      <c r="Y57" s="290"/>
      <c r="Z57" s="290"/>
      <c r="AA57" s="290"/>
      <c r="AB57" s="291"/>
      <c r="AC57" s="114">
        <f>C:C+COUNTIF(Z6:Z29,3)</f>
        <v>0</v>
      </c>
      <c r="AD57" s="1"/>
      <c r="AE57" s="1"/>
      <c r="AF57" s="1"/>
      <c r="AG57" s="1"/>
    </row>
    <row r="58" spans="1:33" ht="20.100000000000001" customHeight="1" x14ac:dyDescent="0.25">
      <c r="A58" s="51"/>
      <c r="B58" s="327" t="s">
        <v>58</v>
      </c>
      <c r="C58" s="328"/>
      <c r="D58" s="149">
        <f t="shared" ref="D58:S58" si="8">COUNTIF(D6:D29,5)</f>
        <v>0</v>
      </c>
      <c r="E58" s="150">
        <f t="shared" si="8"/>
        <v>0</v>
      </c>
      <c r="F58" s="150">
        <f t="shared" si="8"/>
        <v>0</v>
      </c>
      <c r="G58" s="150">
        <f t="shared" si="8"/>
        <v>0</v>
      </c>
      <c r="H58" s="150">
        <f t="shared" si="8"/>
        <v>0</v>
      </c>
      <c r="I58" s="222">
        <f t="shared" si="8"/>
        <v>0</v>
      </c>
      <c r="J58" s="222">
        <f t="shared" si="8"/>
        <v>0</v>
      </c>
      <c r="K58" s="222">
        <f t="shared" si="8"/>
        <v>0</v>
      </c>
      <c r="L58" s="222">
        <f t="shared" si="8"/>
        <v>0</v>
      </c>
      <c r="M58" s="222">
        <f t="shared" si="8"/>
        <v>0</v>
      </c>
      <c r="N58" s="222">
        <f t="shared" si="8"/>
        <v>0</v>
      </c>
      <c r="O58" s="150">
        <f t="shared" si="8"/>
        <v>0</v>
      </c>
      <c r="P58" s="150">
        <f t="shared" si="8"/>
        <v>0</v>
      </c>
      <c r="Q58" s="222">
        <f t="shared" si="8"/>
        <v>0</v>
      </c>
      <c r="R58" s="222">
        <f t="shared" si="8"/>
        <v>0</v>
      </c>
      <c r="S58" s="151">
        <f t="shared" si="8"/>
        <v>0</v>
      </c>
      <c r="T58" s="152">
        <f>SUM(D58:S58)</f>
        <v>0</v>
      </c>
      <c r="U58" s="1"/>
      <c r="V58" s="1"/>
      <c r="W58" s="1"/>
      <c r="X58" s="289" t="s">
        <v>73</v>
      </c>
      <c r="Y58" s="290"/>
      <c r="Z58" s="290"/>
      <c r="AA58" s="290"/>
      <c r="AB58" s="291"/>
      <c r="AC58" s="114">
        <f>C:C+COUNTIF(Z6:Z29,4)</f>
        <v>0</v>
      </c>
      <c r="AD58" s="1"/>
      <c r="AE58" s="1"/>
      <c r="AF58" s="1"/>
      <c r="AG58" s="1"/>
    </row>
    <row r="59" spans="1:33" ht="20.100000000000001" customHeight="1" x14ac:dyDescent="0.25">
      <c r="A59" s="51"/>
      <c r="B59" s="320" t="s">
        <v>59</v>
      </c>
      <c r="C59" s="321"/>
      <c r="D59" s="153">
        <f t="shared" ref="D59:S59" si="9">COUNTIF(D6:D29,4)</f>
        <v>0</v>
      </c>
      <c r="E59" s="154">
        <f t="shared" si="9"/>
        <v>0</v>
      </c>
      <c r="F59" s="154">
        <f t="shared" si="9"/>
        <v>0</v>
      </c>
      <c r="G59" s="154">
        <f t="shared" si="9"/>
        <v>0</v>
      </c>
      <c r="H59" s="154">
        <f t="shared" si="9"/>
        <v>0</v>
      </c>
      <c r="I59" s="223">
        <f t="shared" si="9"/>
        <v>0</v>
      </c>
      <c r="J59" s="223">
        <f t="shared" si="9"/>
        <v>0</v>
      </c>
      <c r="K59" s="223">
        <f t="shared" si="9"/>
        <v>0</v>
      </c>
      <c r="L59" s="223">
        <f t="shared" si="9"/>
        <v>0</v>
      </c>
      <c r="M59" s="223">
        <f t="shared" si="9"/>
        <v>0</v>
      </c>
      <c r="N59" s="223">
        <f t="shared" si="9"/>
        <v>0</v>
      </c>
      <c r="O59" s="154">
        <f t="shared" si="9"/>
        <v>0</v>
      </c>
      <c r="P59" s="154">
        <f t="shared" si="9"/>
        <v>0</v>
      </c>
      <c r="Q59" s="223">
        <f t="shared" si="9"/>
        <v>0</v>
      </c>
      <c r="R59" s="223">
        <f t="shared" si="9"/>
        <v>0</v>
      </c>
      <c r="S59" s="155">
        <f t="shared" si="9"/>
        <v>0</v>
      </c>
      <c r="T59" s="156">
        <f>SUM(D59:S59)</f>
        <v>0</v>
      </c>
      <c r="U59" s="1"/>
      <c r="V59" s="1"/>
      <c r="W59" s="1"/>
      <c r="X59" s="289" t="s">
        <v>75</v>
      </c>
      <c r="Y59" s="290"/>
      <c r="Z59" s="290"/>
      <c r="AA59" s="290"/>
      <c r="AB59" s="291"/>
      <c r="AC59" s="114">
        <f>C:C+COUNTIF(Z6:Z29,"&gt;4")</f>
        <v>0</v>
      </c>
      <c r="AD59" s="1"/>
      <c r="AE59" s="1"/>
      <c r="AF59" s="1"/>
      <c r="AG59" s="1"/>
    </row>
    <row r="60" spans="1:33" ht="20.100000000000001" customHeight="1" thickBot="1" x14ac:dyDescent="0.3">
      <c r="A60" s="51"/>
      <c r="B60" s="320" t="s">
        <v>60</v>
      </c>
      <c r="C60" s="321"/>
      <c r="D60" s="153">
        <f t="shared" ref="D60:S60" si="10">COUNTIF(D6:D29,3)</f>
        <v>0</v>
      </c>
      <c r="E60" s="154">
        <f t="shared" si="10"/>
        <v>0</v>
      </c>
      <c r="F60" s="154">
        <f t="shared" si="10"/>
        <v>0</v>
      </c>
      <c r="G60" s="154">
        <f t="shared" si="10"/>
        <v>0</v>
      </c>
      <c r="H60" s="154">
        <f t="shared" si="10"/>
        <v>0</v>
      </c>
      <c r="I60" s="223">
        <f t="shared" si="10"/>
        <v>0</v>
      </c>
      <c r="J60" s="223">
        <f t="shared" si="10"/>
        <v>0</v>
      </c>
      <c r="K60" s="223">
        <f t="shared" si="10"/>
        <v>0</v>
      </c>
      <c r="L60" s="223">
        <f t="shared" si="10"/>
        <v>0</v>
      </c>
      <c r="M60" s="223">
        <f t="shared" si="10"/>
        <v>0</v>
      </c>
      <c r="N60" s="223">
        <f t="shared" si="10"/>
        <v>0</v>
      </c>
      <c r="O60" s="154">
        <f t="shared" si="10"/>
        <v>0</v>
      </c>
      <c r="P60" s="154">
        <f t="shared" si="10"/>
        <v>0</v>
      </c>
      <c r="Q60" s="223">
        <f t="shared" si="10"/>
        <v>0</v>
      </c>
      <c r="R60" s="223">
        <f t="shared" si="10"/>
        <v>0</v>
      </c>
      <c r="S60" s="155">
        <f t="shared" si="10"/>
        <v>0</v>
      </c>
      <c r="T60" s="156">
        <f>SUM(D60:S60)</f>
        <v>0</v>
      </c>
      <c r="U60" s="1"/>
      <c r="V60" s="1"/>
      <c r="W60" s="1"/>
      <c r="X60" s="292" t="s">
        <v>24</v>
      </c>
      <c r="Y60" s="293"/>
      <c r="Z60" s="293"/>
      <c r="AA60" s="293"/>
      <c r="AB60" s="294"/>
      <c r="AC60" s="115">
        <f>SUM(AC55:AC59)</f>
        <v>0</v>
      </c>
      <c r="AD60" s="1"/>
      <c r="AE60" s="1"/>
      <c r="AF60" s="1"/>
      <c r="AG60" s="1"/>
    </row>
    <row r="61" spans="1:33" ht="20.100000000000001" customHeight="1" x14ac:dyDescent="0.2">
      <c r="A61" s="51"/>
      <c r="B61" s="320" t="s">
        <v>61</v>
      </c>
      <c r="C61" s="321"/>
      <c r="D61" s="153">
        <f t="shared" ref="D61:S61" si="11">COUNTIF(D6:D29,2)</f>
        <v>0</v>
      </c>
      <c r="E61" s="154">
        <f t="shared" si="11"/>
        <v>0</v>
      </c>
      <c r="F61" s="154">
        <f t="shared" si="11"/>
        <v>0</v>
      </c>
      <c r="G61" s="154">
        <f t="shared" si="11"/>
        <v>0</v>
      </c>
      <c r="H61" s="154">
        <f t="shared" si="11"/>
        <v>0</v>
      </c>
      <c r="I61" s="223">
        <f t="shared" si="11"/>
        <v>0</v>
      </c>
      <c r="J61" s="223">
        <f t="shared" si="11"/>
        <v>0</v>
      </c>
      <c r="K61" s="223">
        <f t="shared" si="11"/>
        <v>0</v>
      </c>
      <c r="L61" s="223">
        <f t="shared" si="11"/>
        <v>0</v>
      </c>
      <c r="M61" s="223">
        <f t="shared" si="11"/>
        <v>0</v>
      </c>
      <c r="N61" s="223">
        <f t="shared" si="11"/>
        <v>0</v>
      </c>
      <c r="O61" s="154">
        <f t="shared" si="11"/>
        <v>0</v>
      </c>
      <c r="P61" s="154">
        <f t="shared" si="11"/>
        <v>0</v>
      </c>
      <c r="Q61" s="223">
        <f t="shared" si="11"/>
        <v>0</v>
      </c>
      <c r="R61" s="223">
        <f t="shared" si="11"/>
        <v>0</v>
      </c>
      <c r="S61" s="155">
        <f t="shared" si="11"/>
        <v>0</v>
      </c>
      <c r="T61" s="156">
        <f>SUM(D61:S61)</f>
        <v>0</v>
      </c>
      <c r="U61" s="1"/>
      <c r="V61" s="1"/>
      <c r="W61" s="1"/>
      <c r="X61" s="38"/>
      <c r="Y61" s="40"/>
      <c r="Z61" s="40"/>
      <c r="AA61" s="40"/>
      <c r="AB61" s="40"/>
      <c r="AC61" s="41"/>
      <c r="AD61" s="1"/>
      <c r="AE61" s="1"/>
      <c r="AF61" s="1"/>
      <c r="AG61" s="1"/>
    </row>
    <row r="62" spans="1:33" ht="20.100000000000001" customHeight="1" thickBot="1" x14ac:dyDescent="0.25">
      <c r="A62" s="51"/>
      <c r="B62" s="323" t="s">
        <v>62</v>
      </c>
      <c r="C62" s="324"/>
      <c r="D62" s="157">
        <f t="shared" ref="D62:S62" si="12">COUNTIF(D6:D29,1)</f>
        <v>0</v>
      </c>
      <c r="E62" s="158">
        <f t="shared" si="12"/>
        <v>0</v>
      </c>
      <c r="F62" s="158">
        <f t="shared" si="12"/>
        <v>0</v>
      </c>
      <c r="G62" s="158">
        <f t="shared" si="12"/>
        <v>0</v>
      </c>
      <c r="H62" s="158">
        <f t="shared" si="12"/>
        <v>0</v>
      </c>
      <c r="I62" s="224">
        <f t="shared" si="12"/>
        <v>0</v>
      </c>
      <c r="J62" s="224">
        <f t="shared" si="12"/>
        <v>0</v>
      </c>
      <c r="K62" s="224">
        <f t="shared" si="12"/>
        <v>0</v>
      </c>
      <c r="L62" s="224">
        <f t="shared" si="12"/>
        <v>0</v>
      </c>
      <c r="M62" s="224">
        <f t="shared" si="12"/>
        <v>0</v>
      </c>
      <c r="N62" s="224">
        <f t="shared" si="12"/>
        <v>0</v>
      </c>
      <c r="O62" s="158">
        <f t="shared" si="12"/>
        <v>0</v>
      </c>
      <c r="P62" s="158">
        <f t="shared" si="12"/>
        <v>0</v>
      </c>
      <c r="Q62" s="224">
        <f t="shared" si="12"/>
        <v>0</v>
      </c>
      <c r="R62" s="224">
        <f t="shared" si="12"/>
        <v>0</v>
      </c>
      <c r="S62" s="159">
        <f t="shared" si="12"/>
        <v>0</v>
      </c>
      <c r="T62" s="156">
        <f>SUM(D62:S62)</f>
        <v>0</v>
      </c>
      <c r="U62" s="1"/>
      <c r="V62" s="1"/>
      <c r="W62" s="1"/>
      <c r="X62" s="38" t="s">
        <v>25</v>
      </c>
      <c r="Y62" s="40"/>
      <c r="Z62" s="40"/>
      <c r="AA62" s="40"/>
      <c r="AB62" s="40"/>
      <c r="AC62" s="41"/>
      <c r="AD62" s="1"/>
      <c r="AE62" s="1"/>
      <c r="AF62" s="1"/>
      <c r="AG62" s="1"/>
    </row>
    <row r="63" spans="1:33" ht="15.75" customHeight="1" thickBot="1" x14ac:dyDescent="0.25">
      <c r="A63" s="51"/>
      <c r="B63" s="16" t="s">
        <v>26</v>
      </c>
      <c r="C63" s="14"/>
      <c r="D63" s="112"/>
      <c r="E63" s="109"/>
      <c r="F63" s="109"/>
      <c r="G63" s="109"/>
      <c r="H63" s="109"/>
      <c r="I63" s="225"/>
      <c r="J63" s="225"/>
      <c r="K63" s="225"/>
      <c r="L63" s="225"/>
      <c r="M63" s="225"/>
      <c r="N63" s="225"/>
      <c r="O63" s="109"/>
      <c r="P63" s="109"/>
      <c r="Q63" s="225"/>
      <c r="R63" s="225"/>
      <c r="S63" s="113"/>
      <c r="T63" s="69"/>
      <c r="U63" s="1"/>
      <c r="V63" s="1"/>
      <c r="W63" s="1"/>
      <c r="X63" s="42" t="s">
        <v>27</v>
      </c>
      <c r="Y63" s="42"/>
      <c r="Z63" s="42"/>
      <c r="AA63" s="43"/>
      <c r="AB63" s="43"/>
      <c r="AC63" s="44"/>
      <c r="AD63" s="1"/>
      <c r="AE63" s="1"/>
      <c r="AF63" s="1"/>
      <c r="AG63" s="1"/>
    </row>
    <row r="64" spans="1:33" ht="8.1" hidden="1" customHeight="1" thickBot="1" x14ac:dyDescent="0.25">
      <c r="A64" s="14"/>
      <c r="B64" s="16"/>
      <c r="C64" s="14"/>
      <c r="D64" s="15"/>
      <c r="E64" s="15"/>
      <c r="F64" s="15"/>
      <c r="G64" s="15"/>
      <c r="H64" s="15"/>
      <c r="I64" s="226"/>
      <c r="J64" s="226"/>
      <c r="K64" s="226"/>
      <c r="L64" s="226"/>
      <c r="M64" s="226"/>
      <c r="N64" s="226"/>
      <c r="O64" s="15"/>
      <c r="P64" s="15"/>
      <c r="Q64" s="226"/>
      <c r="R64" s="226"/>
      <c r="S64" s="15"/>
      <c r="T64" s="15"/>
      <c r="U64" s="8"/>
      <c r="V64" s="8"/>
      <c r="W64" s="8"/>
      <c r="X64" s="43"/>
      <c r="Y64" s="43"/>
      <c r="Z64" s="43"/>
      <c r="AA64" s="43"/>
      <c r="AB64" s="43"/>
      <c r="AC64" s="43"/>
      <c r="AD64" s="1"/>
      <c r="AE64" s="1"/>
      <c r="AF64" s="1"/>
      <c r="AG64" s="1"/>
    </row>
    <row r="65" spans="1:40" ht="20.65" customHeight="1" thickBot="1" x14ac:dyDescent="0.3">
      <c r="A65" s="3" t="s">
        <v>28</v>
      </c>
      <c r="B65" s="262" t="s">
        <v>63</v>
      </c>
      <c r="C65" s="263"/>
      <c r="D65" s="160">
        <f>SUM(D58:D64)</f>
        <v>0</v>
      </c>
      <c r="E65" s="161">
        <f t="shared" ref="E65:T65" si="13">SUM(E58:E64)</f>
        <v>0</v>
      </c>
      <c r="F65" s="161">
        <f t="shared" si="13"/>
        <v>0</v>
      </c>
      <c r="G65" s="161">
        <f t="shared" si="13"/>
        <v>0</v>
      </c>
      <c r="H65" s="161">
        <f t="shared" si="13"/>
        <v>0</v>
      </c>
      <c r="I65" s="227">
        <f t="shared" si="13"/>
        <v>0</v>
      </c>
      <c r="J65" s="227">
        <f>SUM(J58:J64)</f>
        <v>0</v>
      </c>
      <c r="K65" s="227">
        <f>SUM(K58:K64)</f>
        <v>0</v>
      </c>
      <c r="L65" s="227">
        <f t="shared" si="13"/>
        <v>0</v>
      </c>
      <c r="M65" s="227">
        <f t="shared" si="13"/>
        <v>0</v>
      </c>
      <c r="N65" s="227">
        <f t="shared" si="13"/>
        <v>0</v>
      </c>
      <c r="O65" s="161">
        <f t="shared" si="13"/>
        <v>0</v>
      </c>
      <c r="P65" s="161">
        <f t="shared" si="13"/>
        <v>0</v>
      </c>
      <c r="Q65" s="227">
        <f t="shared" si="13"/>
        <v>0</v>
      </c>
      <c r="R65" s="227">
        <f t="shared" si="13"/>
        <v>0</v>
      </c>
      <c r="S65" s="162">
        <f t="shared" si="13"/>
        <v>0</v>
      </c>
      <c r="T65" s="163">
        <f t="shared" si="13"/>
        <v>0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40" ht="9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7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20.25" hidden="1" x14ac:dyDescent="0.3">
      <c r="C67" s="6"/>
      <c r="D67" s="6"/>
      <c r="E67" s="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5"/>
      <c r="X67" s="54"/>
      <c r="Y67" s="53"/>
      <c r="Z67" s="53"/>
      <c r="AA67" s="53"/>
      <c r="AB67" s="53"/>
      <c r="AC67" s="1"/>
      <c r="AD67" s="1"/>
      <c r="AE67" s="1"/>
      <c r="AF67" s="1"/>
      <c r="AG67" s="1"/>
    </row>
    <row r="68" spans="1:40" ht="24" customHeight="1" x14ac:dyDescent="0.2">
      <c r="B68" s="1"/>
      <c r="R68" s="275" t="s">
        <v>67</v>
      </c>
      <c r="S68" s="276"/>
      <c r="T68" s="276"/>
      <c r="U68" s="82"/>
      <c r="V68" s="82"/>
      <c r="W68" s="340" t="str">
        <f>HYPERLINK(O33)</f>
        <v/>
      </c>
      <c r="X68" s="341"/>
      <c r="Y68" s="341"/>
      <c r="Z68" s="341"/>
      <c r="AA68" s="341"/>
      <c r="AB68" s="341"/>
      <c r="AC68" s="342"/>
    </row>
    <row r="69" spans="1:40" ht="29.25" hidden="1" customHeight="1" x14ac:dyDescent="0.2">
      <c r="W69" s="77"/>
      <c r="X69" s="77"/>
      <c r="Y69" s="77"/>
      <c r="Z69" s="77"/>
      <c r="AA69" s="77"/>
      <c r="AB69" s="77"/>
    </row>
    <row r="70" spans="1:40" ht="29.45" customHeight="1" x14ac:dyDescent="0.2">
      <c r="U70" s="206"/>
      <c r="V70" s="206"/>
      <c r="W70" s="337" t="s">
        <v>84</v>
      </c>
      <c r="X70" s="338"/>
      <c r="Y70" s="338"/>
      <c r="Z70" s="338"/>
      <c r="AA70" s="338"/>
      <c r="AB70" s="339"/>
    </row>
    <row r="71" spans="1:40" ht="21" customHeight="1" x14ac:dyDescent="0.2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</row>
    <row r="72" spans="1:40" ht="22.15" customHeight="1" x14ac:dyDescent="0.2">
      <c r="B72" s="76"/>
      <c r="C72" s="240" t="s">
        <v>38</v>
      </c>
      <c r="D72" s="238" t="s">
        <v>39</v>
      </c>
      <c r="E72" s="239"/>
      <c r="F72" s="239"/>
      <c r="G72" s="239" t="s">
        <v>40</v>
      </c>
      <c r="H72" s="239"/>
      <c r="I72" s="239"/>
      <c r="J72" s="236" t="s">
        <v>41</v>
      </c>
      <c r="K72" s="237"/>
      <c r="L72" s="238"/>
      <c r="M72" s="236"/>
      <c r="N72" s="237"/>
      <c r="O72" s="238"/>
      <c r="P72" s="241" t="s">
        <v>55</v>
      </c>
      <c r="Q72" s="242"/>
      <c r="R72" s="242"/>
      <c r="S72" s="243"/>
      <c r="T72" s="239" t="s">
        <v>56</v>
      </c>
      <c r="U72" s="239"/>
      <c r="V72" s="239"/>
      <c r="W72" s="239"/>
      <c r="X72" s="236" t="s">
        <v>57</v>
      </c>
      <c r="Y72" s="237"/>
      <c r="Z72" s="237"/>
      <c r="AA72" s="237"/>
      <c r="AB72" s="238"/>
    </row>
    <row r="73" spans="1:40" ht="24" customHeight="1" x14ac:dyDescent="0.2">
      <c r="B73" s="76"/>
      <c r="C73" s="240"/>
      <c r="D73" s="234"/>
      <c r="E73" s="235"/>
      <c r="F73" s="235"/>
      <c r="G73" s="235"/>
      <c r="H73" s="235"/>
      <c r="I73" s="235"/>
      <c r="J73" s="250"/>
      <c r="K73" s="251"/>
      <c r="L73" s="234"/>
      <c r="M73" s="250"/>
      <c r="N73" s="251"/>
      <c r="O73" s="234"/>
      <c r="P73" s="244"/>
      <c r="Q73" s="245"/>
      <c r="R73" s="245"/>
      <c r="S73" s="246"/>
      <c r="T73" s="235"/>
      <c r="U73" s="235"/>
      <c r="V73" s="235"/>
      <c r="W73" s="235"/>
      <c r="X73" s="319"/>
      <c r="Y73" s="319"/>
      <c r="Z73" s="319"/>
      <c r="AA73" s="319"/>
      <c r="AB73" s="319"/>
    </row>
    <row r="74" spans="1:40" ht="19.5" hidden="1" customHeight="1" x14ac:dyDescent="0.2"/>
    <row r="75" spans="1:40" ht="20.25" customHeight="1" thickBot="1" x14ac:dyDescent="0.25"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:40" ht="13.5" customHeight="1" x14ac:dyDescent="0.2">
      <c r="C76" s="303" t="s">
        <v>35</v>
      </c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5"/>
      <c r="W76" s="247" t="s">
        <v>44</v>
      </c>
      <c r="X76" s="302" t="s">
        <v>54</v>
      </c>
      <c r="Y76" s="302"/>
      <c r="Z76" s="302"/>
      <c r="AA76" s="302"/>
      <c r="AB76" s="301"/>
    </row>
    <row r="77" spans="1:40" ht="19.149999999999999" customHeight="1" thickBot="1" x14ac:dyDescent="0.25">
      <c r="C77" s="303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5"/>
      <c r="W77" s="248"/>
      <c r="X77" s="302"/>
      <c r="Y77" s="302"/>
      <c r="Z77" s="302"/>
      <c r="AA77" s="302"/>
      <c r="AB77" s="301"/>
    </row>
    <row r="78" spans="1:40" ht="21" customHeight="1" thickBot="1" x14ac:dyDescent="0.25">
      <c r="C78" s="117" t="s">
        <v>36</v>
      </c>
      <c r="D78" s="90" t="s">
        <v>47</v>
      </c>
      <c r="E78" s="88" t="s">
        <v>46</v>
      </c>
      <c r="F78" s="88" t="s">
        <v>45</v>
      </c>
      <c r="G78" s="91" t="s">
        <v>48</v>
      </c>
      <c r="H78" s="88" t="s">
        <v>4</v>
      </c>
      <c r="I78" s="123" t="s">
        <v>64</v>
      </c>
      <c r="J78" s="123" t="s">
        <v>65</v>
      </c>
      <c r="K78" s="123" t="s">
        <v>66</v>
      </c>
      <c r="L78" s="123" t="s">
        <v>5</v>
      </c>
      <c r="M78" s="123" t="s">
        <v>31</v>
      </c>
      <c r="N78" s="123" t="s">
        <v>49</v>
      </c>
      <c r="O78" s="88" t="s">
        <v>6</v>
      </c>
      <c r="P78" s="91" t="s">
        <v>50</v>
      </c>
      <c r="Q78" s="123" t="s">
        <v>7</v>
      </c>
      <c r="R78" s="123" t="s">
        <v>76</v>
      </c>
      <c r="S78" s="87" t="s">
        <v>51</v>
      </c>
      <c r="W78" s="248"/>
      <c r="X78" s="302" t="s">
        <v>42</v>
      </c>
      <c r="Y78" s="302"/>
      <c r="Z78" s="302"/>
      <c r="AA78" s="302"/>
      <c r="AB78" s="301"/>
    </row>
    <row r="79" spans="1:40" ht="25.9" customHeight="1" x14ac:dyDescent="0.2">
      <c r="C79" s="105" t="s">
        <v>32</v>
      </c>
      <c r="D79" s="200"/>
      <c r="E79" s="201"/>
      <c r="F79" s="201"/>
      <c r="G79" s="201"/>
      <c r="H79" s="201"/>
      <c r="I79" s="228"/>
      <c r="J79" s="228"/>
      <c r="K79" s="228"/>
      <c r="L79" s="228"/>
      <c r="M79" s="228"/>
      <c r="N79" s="228"/>
      <c r="O79" s="201"/>
      <c r="P79" s="202"/>
      <c r="Q79" s="230"/>
      <c r="R79" s="231"/>
      <c r="S79" s="203"/>
      <c r="W79" s="248"/>
      <c r="X79" s="302"/>
      <c r="Y79" s="302"/>
      <c r="Z79" s="302"/>
      <c r="AA79" s="302"/>
      <c r="AB79" s="301"/>
    </row>
    <row r="80" spans="1:40" ht="25.9" customHeight="1" x14ac:dyDescent="0.2">
      <c r="C80" s="142" t="s">
        <v>33</v>
      </c>
      <c r="D80" s="200"/>
      <c r="E80" s="204"/>
      <c r="F80" s="204"/>
      <c r="G80" s="204"/>
      <c r="H80" s="204"/>
      <c r="I80" s="229"/>
      <c r="J80" s="229"/>
      <c r="K80" s="229"/>
      <c r="L80" s="229"/>
      <c r="M80" s="229"/>
      <c r="N80" s="229"/>
      <c r="O80" s="204"/>
      <c r="P80" s="204"/>
      <c r="Q80" s="232"/>
      <c r="R80" s="229"/>
      <c r="S80" s="205"/>
      <c r="W80" s="248"/>
      <c r="X80" s="302" t="s">
        <v>43</v>
      </c>
      <c r="Y80" s="302"/>
      <c r="Z80" s="302"/>
      <c r="AA80" s="302"/>
      <c r="AB80" s="301"/>
    </row>
    <row r="81" spans="2:29" ht="22.7" customHeight="1" thickBot="1" x14ac:dyDescent="0.25">
      <c r="C81" s="143" t="s">
        <v>34</v>
      </c>
      <c r="D81" s="144">
        <f>D80-D79</f>
        <v>0</v>
      </c>
      <c r="E81" s="144">
        <f t="shared" ref="E81:R81" si="14">E80-E79</f>
        <v>0</v>
      </c>
      <c r="F81" s="144">
        <f t="shared" si="14"/>
        <v>0</v>
      </c>
      <c r="G81" s="144">
        <f t="shared" si="14"/>
        <v>0</v>
      </c>
      <c r="H81" s="144">
        <f t="shared" si="14"/>
        <v>0</v>
      </c>
      <c r="I81" s="144">
        <f t="shared" si="14"/>
        <v>0</v>
      </c>
      <c r="J81" s="144">
        <f t="shared" si="14"/>
        <v>0</v>
      </c>
      <c r="K81" s="144">
        <f t="shared" si="14"/>
        <v>0</v>
      </c>
      <c r="L81" s="144">
        <f t="shared" si="14"/>
        <v>0</v>
      </c>
      <c r="M81" s="144">
        <f t="shared" si="14"/>
        <v>0</v>
      </c>
      <c r="N81" s="144">
        <f t="shared" si="14"/>
        <v>0</v>
      </c>
      <c r="O81" s="144">
        <f t="shared" si="14"/>
        <v>0</v>
      </c>
      <c r="P81" s="144">
        <f t="shared" si="14"/>
        <v>0</v>
      </c>
      <c r="Q81" s="144">
        <f t="shared" si="14"/>
        <v>0</v>
      </c>
      <c r="R81" s="144">
        <f t="shared" si="14"/>
        <v>0</v>
      </c>
      <c r="S81" s="145"/>
      <c r="W81" s="249"/>
      <c r="X81" s="302"/>
      <c r="Y81" s="302"/>
      <c r="Z81" s="302"/>
      <c r="AA81" s="302"/>
      <c r="AB81" s="301"/>
    </row>
    <row r="82" spans="2:29" ht="12.75" customHeight="1" x14ac:dyDescent="0.2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</row>
    <row r="83" spans="2:29" ht="25.9" customHeight="1" x14ac:dyDescent="0.2">
      <c r="B83" s="70"/>
      <c r="Q83" s="116"/>
      <c r="R83" s="116"/>
      <c r="S83" s="278" t="s">
        <v>67</v>
      </c>
      <c r="T83" s="279"/>
      <c r="U83" s="279"/>
      <c r="V83" s="279"/>
      <c r="W83" s="279"/>
      <c r="X83" s="279"/>
      <c r="Y83" s="279"/>
      <c r="Z83" s="279"/>
      <c r="AA83" s="279"/>
      <c r="AB83" s="279"/>
      <c r="AC83" s="280"/>
    </row>
    <row r="84" spans="2:29" ht="20.25" customHeight="1" x14ac:dyDescent="0.2">
      <c r="B84" s="70"/>
      <c r="C84" s="80"/>
      <c r="D84" s="80"/>
      <c r="E84" s="80"/>
      <c r="F84" s="81"/>
      <c r="G84" s="81"/>
      <c r="H84" s="81"/>
      <c r="I84" s="78"/>
      <c r="J84" s="78"/>
      <c r="K84" s="78"/>
      <c r="L84" s="74"/>
    </row>
    <row r="85" spans="2:29" ht="18" customHeight="1" x14ac:dyDescent="0.2">
      <c r="B85" s="70"/>
      <c r="C85" s="80"/>
      <c r="D85" s="80"/>
      <c r="E85" s="80"/>
      <c r="F85" s="81"/>
      <c r="G85" s="81"/>
      <c r="H85" s="81"/>
      <c r="I85" s="78"/>
      <c r="J85" s="78"/>
      <c r="K85" s="78"/>
      <c r="L85" s="79"/>
      <c r="AC85" s="83"/>
    </row>
    <row r="86" spans="2:29" x14ac:dyDescent="0.2">
      <c r="B86" s="70"/>
      <c r="C86" s="80"/>
      <c r="D86" s="80"/>
      <c r="E86" s="80"/>
      <c r="F86" s="81"/>
      <c r="G86" s="81"/>
      <c r="H86" s="81"/>
      <c r="I86" s="78"/>
      <c r="J86" s="78"/>
      <c r="K86" s="78"/>
      <c r="L86" s="79"/>
    </row>
    <row r="87" spans="2:29" ht="17.25" customHeight="1" x14ac:dyDescent="0.2">
      <c r="B87" s="70"/>
      <c r="C87" s="80"/>
      <c r="D87" s="80"/>
      <c r="E87" s="80"/>
      <c r="F87" s="81"/>
      <c r="G87" s="81"/>
      <c r="H87" s="81"/>
      <c r="I87" s="78"/>
      <c r="J87" s="78"/>
      <c r="K87" s="78"/>
      <c r="L87" s="79"/>
    </row>
  </sheetData>
  <mergeCells count="90">
    <mergeCell ref="A1:AC2"/>
    <mergeCell ref="A3:AC3"/>
    <mergeCell ref="A4:J4"/>
    <mergeCell ref="W70:AB70"/>
    <mergeCell ref="W68:AC68"/>
    <mergeCell ref="X55:AB55"/>
    <mergeCell ref="X56:AB56"/>
    <mergeCell ref="B35:F35"/>
    <mergeCell ref="B53:C53"/>
    <mergeCell ref="B6:C6"/>
    <mergeCell ref="B7:C7"/>
    <mergeCell ref="B8:C8"/>
    <mergeCell ref="B9:C9"/>
    <mergeCell ref="B10:C10"/>
    <mergeCell ref="B11:C11"/>
    <mergeCell ref="AB31:AC31"/>
    <mergeCell ref="X72:AB72"/>
    <mergeCell ref="B65:C65"/>
    <mergeCell ref="B60:C60"/>
    <mergeCell ref="B14:C14"/>
    <mergeCell ref="B15:C15"/>
    <mergeCell ref="B16:C16"/>
    <mergeCell ref="B59:C59"/>
    <mergeCell ref="B37:I37"/>
    <mergeCell ref="B62:C62"/>
    <mergeCell ref="B57:C57"/>
    <mergeCell ref="B58:C58"/>
    <mergeCell ref="B61:C61"/>
    <mergeCell ref="B20:C20"/>
    <mergeCell ref="B22:C22"/>
    <mergeCell ref="B54:C54"/>
    <mergeCell ref="P49:R49"/>
    <mergeCell ref="AB78:AB79"/>
    <mergeCell ref="B21:C21"/>
    <mergeCell ref="O48:Q48"/>
    <mergeCell ref="AB32:AC32"/>
    <mergeCell ref="A31:C31"/>
    <mergeCell ref="B23:C23"/>
    <mergeCell ref="B24:C24"/>
    <mergeCell ref="B29:C29"/>
    <mergeCell ref="B26:C26"/>
    <mergeCell ref="B27:C27"/>
    <mergeCell ref="B28:C28"/>
    <mergeCell ref="B25:C25"/>
    <mergeCell ref="W34:AB34"/>
    <mergeCell ref="X73:AB73"/>
    <mergeCell ref="M72:O72"/>
    <mergeCell ref="M73:O73"/>
    <mergeCell ref="S83:AC83"/>
    <mergeCell ref="Z42:AB42"/>
    <mergeCell ref="Z39:AC39"/>
    <mergeCell ref="Z43:AB43"/>
    <mergeCell ref="X57:AB57"/>
    <mergeCell ref="X58:AB58"/>
    <mergeCell ref="X59:AB59"/>
    <mergeCell ref="R68:T68"/>
    <mergeCell ref="X60:AB60"/>
    <mergeCell ref="X53:AC54"/>
    <mergeCell ref="AB80:AB81"/>
    <mergeCell ref="X76:AA77"/>
    <mergeCell ref="X78:AA79"/>
    <mergeCell ref="AB76:AB77"/>
    <mergeCell ref="X80:AA81"/>
    <mergeCell ref="C76:S77"/>
    <mergeCell ref="B12:C12"/>
    <mergeCell ref="O44:Q44"/>
    <mergeCell ref="O45:Q45"/>
    <mergeCell ref="O46:Q46"/>
    <mergeCell ref="K33:N33"/>
    <mergeCell ref="B18:C18"/>
    <mergeCell ref="B19:C19"/>
    <mergeCell ref="Z41:AB41"/>
    <mergeCell ref="O33:Z33"/>
    <mergeCell ref="N42:T42"/>
    <mergeCell ref="B13:C13"/>
    <mergeCell ref="B17:C17"/>
    <mergeCell ref="N39:S39"/>
    <mergeCell ref="W76:W81"/>
    <mergeCell ref="G73:I73"/>
    <mergeCell ref="J73:L73"/>
    <mergeCell ref="O47:Q47"/>
    <mergeCell ref="N50:S50"/>
    <mergeCell ref="D73:F73"/>
    <mergeCell ref="J72:L72"/>
    <mergeCell ref="T73:W73"/>
    <mergeCell ref="D72:F72"/>
    <mergeCell ref="C72:C73"/>
    <mergeCell ref="T72:W72"/>
    <mergeCell ref="G72:I72"/>
    <mergeCell ref="P72:S73"/>
  </mergeCells>
  <phoneticPr fontId="12" type="noConversion"/>
  <pageMargins left="0.39370078740157483" right="0.19685039370078741" top="0.3" bottom="0.24" header="0.27" footer="0.23"/>
  <pageSetup paperSize="9" scale="76" fitToHeight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2.75" x14ac:dyDescent="0.2"/>
  <sheetData/>
  <phoneticPr fontId="12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Hrcoprc</cp:lastModifiedBy>
  <cp:lastPrinted>2014-06-17T20:53:54Z</cp:lastPrinted>
  <dcterms:created xsi:type="dcterms:W3CDTF">1997-02-19T16:57:36Z</dcterms:created>
  <dcterms:modified xsi:type="dcterms:W3CDTF">2018-06-17T10:51:28Z</dcterms:modified>
</cp:coreProperties>
</file>